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2FA5E1E-2C9A-4BD7-A589-4C6F06B3F4BA}" xr6:coauthVersionLast="47" xr6:coauthVersionMax="47" xr10:uidLastSave="{00000000-0000-0000-0000-000000000000}"/>
  <bookViews>
    <workbookView xWindow="-108" yWindow="-108" windowWidth="23256" windowHeight="12456" xr2:uid="{BBE049E2-DD93-4D8E-9542-23736319703C}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9" i="1" l="1"/>
  <c r="I44" i="1"/>
  <c r="H44" i="1"/>
  <c r="H62" i="1"/>
  <c r="H61" i="1"/>
  <c r="H59" i="1"/>
  <c r="H58" i="1"/>
  <c r="H57" i="1"/>
  <c r="H54" i="1"/>
  <c r="H53" i="1"/>
  <c r="H51" i="1"/>
  <c r="H50" i="1"/>
  <c r="H49" i="1"/>
  <c r="H41" i="1"/>
  <c r="E75" i="1"/>
  <c r="E74" i="1"/>
  <c r="E73" i="1"/>
  <c r="E68" i="1"/>
  <c r="D68" i="1"/>
  <c r="E66" i="1"/>
  <c r="D66" i="1"/>
  <c r="D35" i="1"/>
</calcChain>
</file>

<file path=xl/sharedStrings.xml><?xml version="1.0" encoding="utf-8"?>
<sst xmlns="http://schemas.openxmlformats.org/spreadsheetml/2006/main" count="147" uniqueCount="144">
  <si>
    <t>Rādītāju nosaukumi</t>
  </si>
  <si>
    <t>Budžeta kategoriju kodi</t>
  </si>
  <si>
    <t/>
  </si>
  <si>
    <t>IENĀKUMA NODOKĻI</t>
  </si>
  <si>
    <t>1.0.0.0.</t>
  </si>
  <si>
    <t xml:space="preserve">  1.1.0.0.</t>
  </si>
  <si>
    <t xml:space="preserve">    1.1.1.0.</t>
  </si>
  <si>
    <t>ĪPAŠUMA NODOKĻI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</si>
  <si>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</si>
  <si>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</si>
  <si>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</si>
  <si>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</si>
  <si>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</si>
  <si>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NODOKĻI PAR PAKALPOJUMIEM UN PRECĒM</t>
  </si>
  <si>
    <t>5.0.0.0.</t>
  </si>
  <si>
    <t xml:space="preserve">  5.4.0.0.</t>
  </si>
  <si>
    <t xml:space="preserve">    5.4.1.0.</t>
  </si>
  <si>
    <t xml:space="preserve">  5.5.0.0.</t>
  </si>
  <si>
    <t xml:space="preserve">    5.5.3.0.</t>
  </si>
  <si>
    <t>IEŅĒMUMI NO UZŅĒMĒJDARBĪBAS UN ĪPAŠUMA</t>
  </si>
  <si>
    <t>8.0.0.0.</t>
  </si>
  <si>
    <t>VALSTS (PAŠVALDĪBU) NODEVAS UN KANCELEJAS NODEVAS</t>
  </si>
  <si>
    <t>9.0.0.0.</t>
  </si>
  <si>
    <t xml:space="preserve">  9.4.0.0.</t>
  </si>
  <si>
    <t xml:space="preserve">  9.5.0.0.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</si>
  <si>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</si>
  <si>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</si>
  <si>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</si>
  <si>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</si>
  <si>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</si>
  <si>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</si>
  <si>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</si>
  <si>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</si>
  <si>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 xml:space="preserve">  17.2.0.0.</t>
  </si>
  <si>
    <t>Valsts budžeta transferti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</si>
  <si>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</si>
  <si>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</si>
  <si>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</si>
  <si>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</si>
  <si>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</si>
  <si>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PAŠVALDĪBU BUDŽETU TRANSFERTI</t>
  </si>
  <si>
    <t>19.0.0.0.</t>
  </si>
  <si>
    <t xml:space="preserve">  19.2.0.0.</t>
  </si>
  <si>
    <t>Iestādes ieņēmumi</t>
  </si>
  <si>
    <t>21.0.0.0.</t>
  </si>
  <si>
    <t xml:space="preserve">  21.1.0.0.</t>
  </si>
  <si>
    <t xml:space="preserve">  21.3.0.0.</t>
  </si>
  <si>
    <t xml:space="preserve">  21.4.0.0.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</si>
  <si>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</si>
  <si>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</si>
  <si>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</si>
  <si>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</si>
  <si>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</si>
  <si>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</si>
  <si>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</si>
  <si>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</si>
  <si>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</si>
  <si>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</si>
  <si>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</si>
  <si>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</si>
  <si>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</si>
  <si>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</si>
  <si>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</si>
  <si>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</si>
  <si>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</si>
  <si>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</si>
  <si>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</si>
  <si>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</si>
  <si>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</si>
  <si>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</si>
  <si>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</si>
  <si>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</si>
  <si>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</si>
  <si>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</si>
  <si>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</si>
  <si>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</si>
  <si>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</si>
  <si>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</si>
  <si>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</si>
  <si>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</si>
  <si>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</si>
  <si>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</si>
  <si>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</si>
  <si>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</si>
  <si>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Kapitālo izdevumu transferti</t>
  </si>
  <si>
    <t>9000</t>
  </si>
  <si>
    <t>Naudas līdzekļi un noguldījumi (bilances aktīvā)</t>
  </si>
  <si>
    <t>F20010000</t>
  </si>
  <si>
    <t xml:space="preserve">  F21010000</t>
  </si>
  <si>
    <t xml:space="preserve">    F21010000 AS</t>
  </si>
  <si>
    <t xml:space="preserve">    F21010000 PB</t>
  </si>
  <si>
    <t xml:space="preserve">  F22010000</t>
  </si>
  <si>
    <t xml:space="preserve">    F22010000 AS</t>
  </si>
  <si>
    <t xml:space="preserve">    F22010000 PB</t>
  </si>
  <si>
    <t>Aizņēmumi</t>
  </si>
  <si>
    <t>F40020000</t>
  </si>
  <si>
    <t xml:space="preserve">  F40020010</t>
  </si>
  <si>
    <t xml:space="preserve">  F40020020</t>
  </si>
  <si>
    <t>Akcijas un cita līdzdalība komersantu pašu kapitālā</t>
  </si>
  <si>
    <t>F50010000</t>
  </si>
  <si>
    <t>(EUR)</t>
  </si>
  <si>
    <t>2025. gada plāns</t>
  </si>
  <si>
    <t>Grozījumi</t>
  </si>
  <si>
    <t>Precizētais plāns</t>
  </si>
  <si>
    <t>IEŅĒMUMI - kopā</t>
  </si>
  <si>
    <t>Cēsu novada domes 13.11.2025.</t>
  </si>
  <si>
    <t>Ieņēmumi no iedzīvotāju ienākuma nodokļa</t>
  </si>
  <si>
    <t>Iedzīvotāju ienākuma nodoklis</t>
  </si>
  <si>
    <t>Nekustamā īpašuma nodoklis</t>
  </si>
  <si>
    <t>Nekustamā īpašuma nodoklis par zemi</t>
  </si>
  <si>
    <t>Nekustamā īpašuma nodoklis par ēkām</t>
  </si>
  <si>
    <t>Nekustamā īpašuma nodoklis par mājokļiem</t>
  </si>
  <si>
    <t>Nodokļi atsevišķām precēm un pakalpojumu veidiem</t>
  </si>
  <si>
    <t>Azartspēļu nodoklis</t>
  </si>
  <si>
    <t>Nodokļi un maksājumi par tiesībām lietot atsevišķas preces</t>
  </si>
  <si>
    <t>Dabas resursu nodoklis</t>
  </si>
  <si>
    <t>Valsts nodevas, kuras ieskaita pašvaldību budžetā</t>
  </si>
  <si>
    <t>Pašvaldību nodevas</t>
  </si>
  <si>
    <t>Pašvaldību saņemtie transferti no valsts budžeta daļēji finansētām atvasinātām publiskām personām un no budžeta nefinansētām iestādēm</t>
  </si>
  <si>
    <t>Pašvaldību saņemtie transferti no valsts budžeta</t>
  </si>
  <si>
    <t>Pašvaldību saņemtie valsts budžeta transferti</t>
  </si>
  <si>
    <t>Pašvaldību no valsts budžeta iestādēm saņemtie transferti Eiropas Savienības politiku instrumentu un pārējās ārvalstu finanšu palīdzības līdzfinansētajiem projektiem (pasākumiem)</t>
  </si>
  <si>
    <t>Pašvaldību budžetā saņemtā dotācija no pašvaldību finanšu izlīdzināšanas fonda</t>
  </si>
  <si>
    <t>Pašvaldību saņemtie transferti no citām pašvaldībām</t>
  </si>
  <si>
    <t>Iestādes ieņēmumi no ārvalstu finanšu palīdzības</t>
  </si>
  <si>
    <t>Ieņēmumi no iestāžu sniegtajiem maksas pakalpojumiem un citi pašu ieņēmumi</t>
  </si>
  <si>
    <t>Pārējie 21.3.0.0.grupā neklasificētie iestāžu ieņēmumi par iestāžu sniegtajiem maksas pakalpojumiem un citi pašu ieņēmumi</t>
  </si>
  <si>
    <t>IZDEVUMI - kopā</t>
  </si>
  <si>
    <t>Ieņēmumu pārsniegums (+) deficīts (-)</t>
  </si>
  <si>
    <t>FINANSĒŠANA - kopā</t>
  </si>
  <si>
    <t>Naudas līdzekļi</t>
  </si>
  <si>
    <t>Naudas līdzekļu atlikums gada sākumā</t>
  </si>
  <si>
    <t>Naudas līdzekļu atlikums perioda beigās</t>
  </si>
  <si>
    <t>Pieprasījuma noguldījumi (bilances aktīvā)</t>
  </si>
  <si>
    <t>Pieprasījuma noguldījumu atlikums gada sākumā</t>
  </si>
  <si>
    <t>Pieprasījuma noguldījumu atlikums perioda beigās</t>
  </si>
  <si>
    <t>Saņemtie aizņēmumi</t>
  </si>
  <si>
    <t>Saņemto aizņēmumu atmaksa</t>
  </si>
  <si>
    <t>Priekuļu kultūras centram papildus ieņēmumi</t>
  </si>
  <si>
    <t>izmaiņas</t>
  </si>
  <si>
    <t>Pielikums Nr. 1</t>
  </si>
  <si>
    <t>saistošajiem noteikumiem Nr. 19</t>
  </si>
  <si>
    <t>(lēmums Nr. 457, prot. Nr. 14)</t>
  </si>
  <si>
    <t>CĒSU NOVADA PAŠVALDĪBAS PAMATBUDŽETS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</si>
</sst>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2" x14ac:knownFonts="1">
    <font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Calibri"/>
      <family val="2"/>
      <charset val="186"/>
    </font>
    <font>
      <b/>
      <sz val="13"/>
      <color theme="3"/>
      <name val="Calibri"/>
      <family val="2"/>
      <charset val="186"/>
    </font>
    <font>
      <b/>
      <sz val="11"/>
      <color theme="3"/>
      <name val="Calibri"/>
      <family val="2"/>
      <charset val="186"/>
    </font>
    <font>
      <sz val="11"/>
      <color rgb="FF006100"/>
      <name val="Calibri"/>
      <family val="2"/>
      <charset val="186"/>
    </font>
    <font>
      <sz val="11"/>
      <color rgb="FF9C0006"/>
      <name val="Calibri"/>
      <family val="2"/>
      <charset val="186"/>
    </font>
    <font>
      <sz val="11"/>
      <color rgb="FF9C5700"/>
      <name val="Calibri"/>
      <family val="2"/>
      <charset val="186"/>
    </font>
    <font>
      <sz val="11"/>
      <color rgb="FF3F3F76"/>
      <name val="Calibri"/>
      <family val="2"/>
      <charset val="186"/>
    </font>
    <font>
      <b/>
      <sz val="11"/>
      <color rgb="FF3F3F3F"/>
      <name val="Calibri"/>
      <family val="2"/>
      <charset val="186"/>
    </font>
    <font>
      <b/>
      <sz val="11"/>
      <color rgb="FFFA7D00"/>
      <name val="Calibri"/>
      <family val="2"/>
      <charset val="186"/>
    </font>
    <font>
      <sz val="11"/>
      <color rgb="FFFA7D00"/>
      <name val="Calibri"/>
      <family val="2"/>
      <charset val="186"/>
    </font>
    <font>
      <b/>
      <sz val="11"/>
      <color theme="0"/>
      <name val="Calibri"/>
      <family val="2"/>
      <charset val="186"/>
    </font>
    <font>
      <sz val="11"/>
      <color rgb="FFFF0000"/>
      <name val="Calibri"/>
      <family val="2"/>
      <charset val="186"/>
    </font>
    <font>
      <i/>
      <sz val="11"/>
      <color rgb="FF7F7F7F"/>
      <name val="Calibri"/>
      <family val="2"/>
      <charset val="186"/>
    </font>
    <font>
      <b/>
      <sz val="11"/>
      <color theme="1"/>
      <name val="Calibri"/>
      <family val="2"/>
      <charset val="186"/>
    </font>
    <font>
      <sz val="11"/>
      <color theme="0"/>
      <name val="Calibri"/>
      <family val="2"/>
      <charset val="186"/>
    </font>
    <font>
      <sz val="6"/>
      <color theme="1"/>
      <name val="Calibri"/>
      <family val="2"/>
      <charset val="186"/>
    </font>
    <font>
      <sz val="6"/>
      <color indexed="8"/>
      <name val="Calibri"/>
      <family val="2"/>
      <charset val="186"/>
    </font>
    <font>
      <b/>
      <sz val="10"/>
      <color theme="1"/>
      <name val="Calibri"/>
      <family val="2"/>
      <charset val="186"/>
    </font>
    <font>
      <sz val="7"/>
      <color theme="1"/>
      <name val="Calibri"/>
      <family val="2"/>
      <charset val="186"/>
    </font>
    <font>
      <b/>
      <sz val="8"/>
      <color indexed="8"/>
      <name val="Calibri"/>
      <family val="2"/>
      <charset val="186"/>
    </font>
    <font>
      <b/>
      <sz val="10"/>
      <color indexed="8"/>
      <name val="Calibri"/>
      <family val="2"/>
      <charset val="186"/>
    </font>
    <font>
      <b/>
      <sz val="9"/>
      <color indexed="8"/>
      <name val="Calibri"/>
      <family val="2"/>
      <charset val="186"/>
    </font>
    <font>
      <sz val="8"/>
      <color indexed="8"/>
      <name val="Calibri"/>
      <family val="2"/>
      <charset val="186"/>
    </font>
    <font>
      <sz val="10"/>
      <color theme="1"/>
      <name val="Calibri"/>
      <family val="2"/>
      <charset val="186"/>
    </font>
    <font>
      <sz val="8"/>
      <color theme="1"/>
      <name val="Calibri"/>
      <family val="2"/>
      <charset val="186"/>
    </font>
    <font>
      <b/>
      <sz val="8"/>
      <color theme="1"/>
      <name val="Calibri"/>
      <family val="2"/>
      <charset val="186"/>
    </font>
    <font>
      <b/>
      <sz val="9"/>
      <color theme="0"/>
      <name val="Calibri"/>
      <family val="2"/>
      <charset val="186"/>
    </font>
    <font>
      <sz val="8"/>
      <color theme="0"/>
      <name val="Calibri"/>
      <family val="2"/>
      <charset val="186"/>
    </font>
    <font>
      <sz val="10"/>
      <color theme="0"/>
      <name val="Calibri"/>
      <family val="2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8">
    <xf numFmtId="0" fontId="0" fillId="0" borderId="0" xfId="0"/>
    <xf numFmtId="0" fontId="18" fillId="0" borderId="0" xfId="0" applyFont="1"/>
    <xf numFmtId="0" fontId="19" fillId="0" borderId="0" xfId="0" applyFont="1" applyAlignment="1">
      <alignment wrapText="1"/>
    </xf>
    <xf numFmtId="0" fontId="18" fillId="0" borderId="0" xfId="0" applyFont="1" applyAlignment="1">
      <alignment horizontal="right"/>
    </xf>
    <xf numFmtId="0" fontId="20" fillId="0" borderId="0" xfId="0" applyFont="1"/>
    <xf numFmtId="0" fontId="21" fillId="0" borderId="0" xfId="0" applyFont="1"/>
    <xf numFmtId="0" fontId="21" fillId="0" borderId="0" xfId="0" applyFont="1" applyAlignment="1">
      <alignment horizontal="right"/>
    </xf>
    <xf numFmtId="164" fontId="21" fillId="0" borderId="0" xfId="1" applyNumberFormat="1" applyFont="1" applyAlignment="1">
      <alignment horizontal="right"/>
    </xf>
    <xf numFmtId="0" fontId="0" fillId="0" borderId="0" xfId="0" applyAlignment="1">
      <alignment horizontal="right"/>
    </xf>
    <xf numFmtId="164" fontId="0" fillId="0" borderId="0" xfId="1" applyNumberFormat="1" applyFont="1" applyAlignment="1"/>
    <xf numFmtId="164" fontId="18" fillId="0" borderId="0" xfId="1" applyNumberFormat="1" applyFont="1"/>
    <xf numFmtId="164" fontId="0" fillId="0" borderId="0" xfId="1" applyNumberFormat="1" applyFont="1"/>
    <xf numFmtId="164" fontId="21" fillId="0" borderId="0" xfId="1" applyNumberFormat="1" applyFont="1"/>
    <xf numFmtId="0" fontId="19" fillId="0" borderId="0" xfId="0" applyFont="1" applyAlignment="1">
      <alignment horizontal="right" wrapText="1"/>
    </xf>
    <xf numFmtId="0" fontId="22" fillId="0" borderId="11" xfId="0" applyFont="1" applyBorder="1" applyAlignment="1">
      <alignment horizontal="right" wrapText="1"/>
    </xf>
    <xf numFmtId="0" fontId="24" fillId="0" borderId="11" xfId="0" applyFont="1" applyBorder="1" applyAlignment="1">
      <alignment horizontal="left" wrapText="1"/>
    </xf>
    <xf numFmtId="0" fontId="24" fillId="0" borderId="11" xfId="0" applyFont="1" applyBorder="1" applyAlignment="1">
      <alignment horizontal="right" wrapText="1"/>
    </xf>
    <xf numFmtId="164" fontId="24" fillId="0" borderId="11" xfId="1" applyNumberFormat="1" applyFont="1" applyFill="1" applyBorder="1" applyAlignment="1" applyProtection="1">
      <alignment horizontal="right" wrapText="1"/>
    </xf>
    <xf numFmtId="0" fontId="22" fillId="0" borderId="11" xfId="0" applyFont="1" applyBorder="1" applyAlignment="1">
      <alignment horizontal="left" wrapText="1"/>
    </xf>
    <xf numFmtId="164" fontId="22" fillId="0" borderId="11" xfId="1" applyNumberFormat="1" applyFont="1" applyFill="1" applyBorder="1" applyAlignment="1" applyProtection="1">
      <alignment horizontal="right" wrapText="1"/>
    </xf>
    <xf numFmtId="0" fontId="25" fillId="0" borderId="11" xfId="0" applyFont="1" applyBorder="1" applyAlignment="1">
      <alignment horizontal="left" wrapText="1"/>
    </xf>
    <xf numFmtId="0" fontId="25" fillId="0" borderId="11" xfId="0" applyFont="1" applyBorder="1" applyAlignment="1">
      <alignment horizontal="right" wrapText="1"/>
    </xf>
    <xf numFmtId="164" fontId="25" fillId="0" borderId="11" xfId="1" applyNumberFormat="1" applyFont="1" applyFill="1" applyBorder="1" applyAlignment="1" applyProtection="1">
      <alignment horizontal="right" wrapText="1"/>
    </xf>
    <xf numFmtId="0" fontId="0" fillId="0" borderId="11" xfId="0" applyBorder="1"/>
    <xf numFmtId="0" fontId="0" fillId="0" borderId="11" xfId="0" applyBorder="1" applyAlignment="1">
      <alignment horizontal="right"/>
    </xf>
    <xf numFmtId="164" fontId="0" fillId="0" borderId="11" xfId="1" applyNumberFormat="1" applyFont="1" applyBorder="1"/>
    <xf numFmtId="0" fontId="25" fillId="0" borderId="11" xfId="0" applyFont="1" applyBorder="1" applyAlignment="1">
      <alignment horizontal="center" vertical="center" wrapText="1"/>
    </xf>
    <xf numFmtId="164" fontId="25" fillId="0" borderId="11" xfId="1" applyNumberFormat="1" applyFont="1" applyFill="1" applyBorder="1" applyAlignment="1" applyProtection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right" vertical="center" wrapText="1"/>
    </xf>
    <xf numFmtId="164" fontId="23" fillId="0" borderId="11" xfId="1" applyNumberFormat="1" applyFont="1" applyFill="1" applyBorder="1" applyAlignment="1" applyProtection="1">
      <alignment horizontal="right" vertical="center" wrapText="1"/>
    </xf>
    <xf numFmtId="0" fontId="26" fillId="0" borderId="0" xfId="0" applyFont="1" applyAlignment="1">
      <alignment vertical="center"/>
    </xf>
    <xf numFmtId="0" fontId="27" fillId="0" borderId="0" xfId="0" applyFont="1"/>
    <xf numFmtId="0" fontId="28" fillId="0" borderId="0" xfId="0" applyFont="1"/>
    <xf numFmtId="0" fontId="27" fillId="0" borderId="0" xfId="0" applyFont="1" applyAlignment="1">
      <alignment vertical="center"/>
    </xf>
    <xf numFmtId="164" fontId="27" fillId="0" borderId="0" xfId="0" applyNumberFormat="1" applyFont="1" applyAlignment="1">
      <alignment vertical="center"/>
    </xf>
    <xf numFmtId="164" fontId="29" fillId="0" borderId="12" xfId="1" applyNumberFormat="1" applyFont="1" applyFill="1" applyBorder="1" applyAlignment="1" applyProtection="1">
      <alignment horizontal="right" wrapText="1"/>
    </xf>
    <xf numFmtId="0" fontId="30" fillId="0" borderId="0" xfId="0" applyFont="1"/>
    <xf numFmtId="164" fontId="17" fillId="0" borderId="0" xfId="0" applyNumberFormat="1" applyFont="1"/>
    <xf numFmtId="0" fontId="17" fillId="0" borderId="0" xfId="0" applyFont="1"/>
    <xf numFmtId="164" fontId="30" fillId="0" borderId="0" xfId="1" applyNumberFormat="1" applyFont="1" applyFill="1" applyBorder="1" applyAlignment="1" applyProtection="1">
      <alignment horizontal="right" wrapText="1"/>
    </xf>
    <xf numFmtId="0" fontId="31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164" fontId="30" fillId="0" borderId="0" xfId="0" applyNumberFormat="1" applyFont="1" applyAlignment="1">
      <alignment vertical="center"/>
    </xf>
    <xf numFmtId="164" fontId="31" fillId="0" borderId="0" xfId="0" applyNumberFormat="1" applyFont="1" applyAlignment="1">
      <alignment vertical="center"/>
    </xf>
    <xf numFmtId="0" fontId="22" fillId="0" borderId="11" xfId="0" applyFont="1" applyBorder="1" applyAlignment="1">
      <alignment horizontal="center" wrapText="1"/>
    </xf>
    <xf numFmtId="164" fontId="18" fillId="0" borderId="0" xfId="1" applyNumberFormat="1" applyFont="1" applyBorder="1" applyAlignment="1">
      <alignment horizontal="right"/>
    </xf>
    <xf numFmtId="0" fontId="20" fillId="0" borderId="10" xfId="0" applyFont="1" applyBorder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84B65-21BA-46D6-B904-3AECF27E119A}">
  <sheetPr>
    <pageSetUpPr fitToPage="1"/>
  </sheetPr>
  <dimension ref="A1:I79"/>
  <sheetViews>
    <sheetView tabSelected="1" topLeftCell="A74" workbookViewId="0">
      <selection activeCell="H10" sqref="H10"/>
    </sheetView>
  </sheetViews>
  <sheetFormatPr defaultRowHeight="14.4" x14ac:dyDescent="0.3"/>
  <cols>
    <col min="1" max="1" width="54.5546875" bestFit="1" customWidth="1"/>
    <col min="2" max="2" width="11.88671875" style="8" customWidth="1"/>
    <col min="3" max="3" width="11.5546875" style="11" customWidth="1"/>
    <col min="4" max="4" width="11.109375" style="11" customWidth="1"/>
    <col min="5" max="5" width="12" style="11" customWidth="1"/>
    <col min="6" max="6" width="10.44140625" bestFit="1" customWidth="1"/>
    <col min="7" max="8" width="8.6640625" style="32"/>
  </cols>
  <sheetData>
    <row r="1" spans="1:8" s="1" customFormat="1" ht="10.199999999999999" x14ac:dyDescent="0.2">
      <c r="B1" s="3"/>
      <c r="C1" s="10"/>
      <c r="D1" s="46" t="s">
        <v>140</v>
      </c>
      <c r="E1" s="46"/>
      <c r="G1" s="32"/>
      <c r="H1" s="32"/>
    </row>
    <row r="2" spans="1:8" s="1" customFormat="1" ht="10.199999999999999" x14ac:dyDescent="0.2">
      <c r="A2" s="2"/>
      <c r="B2" s="13"/>
      <c r="C2" s="10"/>
      <c r="D2" s="46" t="s">
        <v>105</v>
      </c>
      <c r="E2" s="46"/>
      <c r="G2" s="32"/>
      <c r="H2" s="32"/>
    </row>
    <row r="3" spans="1:8" s="1" customFormat="1" ht="10.199999999999999" x14ac:dyDescent="0.2">
      <c r="A3" s="2"/>
      <c r="B3" s="13"/>
      <c r="C3" s="10"/>
      <c r="D3" s="46" t="s">
        <v>141</v>
      </c>
      <c r="E3" s="46"/>
      <c r="G3" s="32"/>
      <c r="H3" s="32"/>
    </row>
    <row r="4" spans="1:8" s="1" customFormat="1" ht="10.199999999999999" x14ac:dyDescent="0.2">
      <c r="B4" s="3"/>
      <c r="C4" s="10"/>
      <c r="D4" s="46" t="s">
        <v>142</v>
      </c>
      <c r="E4" s="46"/>
      <c r="G4" s="32"/>
      <c r="H4" s="32"/>
    </row>
    <row r="5" spans="1:8" ht="8.1" customHeight="1" x14ac:dyDescent="0.3">
      <c r="C5" s="9"/>
    </row>
    <row r="6" spans="1:8" s="4" customFormat="1" ht="15.6" customHeight="1" x14ac:dyDescent="0.3">
      <c r="A6" s="47" t="s">
        <v>143</v>
      </c>
      <c r="B6" s="47"/>
      <c r="C6" s="47"/>
      <c r="D6" s="47"/>
      <c r="E6" s="47"/>
      <c r="G6" s="33"/>
      <c r="H6" s="33"/>
    </row>
    <row r="7" spans="1:8" s="5" customFormat="1" ht="10.199999999999999" x14ac:dyDescent="0.2">
      <c r="B7" s="6"/>
      <c r="C7" s="12"/>
      <c r="D7" s="12"/>
      <c r="E7" s="7" t="s">
        <v>100</v>
      </c>
      <c r="G7" s="32"/>
      <c r="H7" s="32"/>
    </row>
    <row r="8" spans="1:8" ht="20.399999999999999" x14ac:dyDescent="0.3">
      <c r="A8" s="26" t="s">
        <v>0</v>
      </c>
      <c r="B8" s="26" t="s">
        <v>1</v>
      </c>
      <c r="C8" s="27" t="s">
        <v>101</v>
      </c>
      <c r="D8" s="27" t="s">
        <v>102</v>
      </c>
      <c r="E8" s="27" t="s">
        <v>103</v>
      </c>
    </row>
    <row r="9" spans="1:8" s="31" customFormat="1" ht="15.9" customHeight="1" x14ac:dyDescent="0.3">
      <c r="A9" s="28" t="s">
        <v>104</v>
      </c>
      <c r="B9" s="29" t="s">
        <v>2</v>
      </c>
      <c r="C9" s="30">
        <v>92749203</v>
      </c>
      <c r="D9" s="30">
        <v>6610280</v>
      </c>
      <c r="E9" s="30">
        <v>99359483</v>
      </c>
      <c r="G9" s="34"/>
      <c r="H9" s="35"/>
    </row>
    <row r="10" spans="1:8" x14ac:dyDescent="0.3">
      <c r="A10" s="15" t="s">
        <v>3</v>
      </c>
      <c r="B10" s="16" t="s">
        <v>4</v>
      </c>
      <c r="C10" s="17">
        <v>38856584</v>
      </c>
      <c r="D10" s="17">
        <v>-938204</v>
      </c>
      <c r="E10" s="17">
        <v>37918380</v>
      </c>
    </row>
    <row r="11" spans="1:8" x14ac:dyDescent="0.3">
      <c r="A11" s="18" t="s">
        <v>106</v>
      </c>
      <c r="B11" s="14" t="s">
        <v>5</v>
      </c>
      <c r="C11" s="19">
        <v>38856584</v>
      </c>
      <c r="D11" s="19">
        <v>-938204</v>
      </c>
      <c r="E11" s="19">
        <v>37918380</v>
      </c>
    </row>
    <row r="12" spans="1:8" x14ac:dyDescent="0.3">
      <c r="A12" s="20" t="s">
        <v>107</v>
      </c>
      <c r="B12" s="21" t="s">
        <v>6</v>
      </c>
      <c r="C12" s="22">
        <v>38856584</v>
      </c>
      <c r="D12" s="22">
        <v>-938204</v>
      </c>
      <c r="E12" s="22">
        <v>37918380</v>
      </c>
    </row>
    <row r="13" spans="1:8" x14ac:dyDescent="0.3">
      <c r="A13" s="15" t="s">
        <v>7</v>
      </c>
      <c r="B13" s="16" t="s">
        <v>8</v>
      </c>
      <c r="C13" s="17">
        <v>3008777</v>
      </c>
      <c r="D13" s="17">
        <v>0</v>
      </c>
      <c r="E13" s="17">
        <v>3008777</v>
      </c>
    </row>
    <row r="14" spans="1:8" x14ac:dyDescent="0.3">
      <c r="A14" s="18" t="s">
        <v>108</v>
      </c>
      <c r="B14" s="14" t="s">
        <v>9</v>
      </c>
      <c r="C14" s="19">
        <v>3008777</v>
      </c>
      <c r="D14" s="19">
        <v>0</v>
      </c>
      <c r="E14" s="19">
        <v>3008777</v>
      </c>
    </row>
    <row r="15" spans="1:8" x14ac:dyDescent="0.3">
      <c r="A15" s="20" t="s">
        <v>109</v>
      </c>
      <c r="B15" s="21" t="s">
        <v>10</v>
      </c>
      <c r="C15" s="22">
        <v>1863414</v>
      </c>
      <c r="D15" s="22">
        <v>0</v>
      </c>
      <c r="E15" s="22">
        <v>1863414</v>
      </c>
    </row>
    <row r="16" spans="1:8" x14ac:dyDescent="0.3">
      <c r="A16" s="20" t="s">
        <v>110</v>
      </c>
      <c r="B16" s="21" t="s">
        <v>11</v>
      </c>
      <c r="C16" s="22">
        <v>698583</v>
      </c>
      <c r="D16" s="22">
        <v>0</v>
      </c>
      <c r="E16" s="22">
        <v>698583</v>
      </c>
    </row>
    <row r="17" spans="1:5" x14ac:dyDescent="0.3">
      <c r="A17" s="20" t="s">
        <v>111</v>
      </c>
      <c r="B17" s="21" t="s">
        <v>12</v>
      </c>
      <c r="C17" s="22">
        <v>446780</v>
      </c>
      <c r="D17" s="22">
        <v>0</v>
      </c>
      <c r="E17" s="22">
        <v>446780</v>
      </c>
    </row>
    <row r="18" spans="1:5" x14ac:dyDescent="0.3">
      <c r="A18" s="15" t="s">
        <v>13</v>
      </c>
      <c r="B18" s="16" t="s">
        <v>14</v>
      </c>
      <c r="C18" s="17">
        <v>1248500</v>
      </c>
      <c r="D18" s="17">
        <v>1800</v>
      </c>
      <c r="E18" s="17">
        <v>1250300</v>
      </c>
    </row>
    <row r="19" spans="1:5" x14ac:dyDescent="0.3">
      <c r="A19" s="18" t="s">
        <v>112</v>
      </c>
      <c r="B19" s="14" t="s">
        <v>15</v>
      </c>
      <c r="C19" s="19">
        <v>18500</v>
      </c>
      <c r="D19" s="19">
        <v>1800</v>
      </c>
      <c r="E19" s="19">
        <v>20300</v>
      </c>
    </row>
    <row r="20" spans="1:5" x14ac:dyDescent="0.3">
      <c r="A20" s="20" t="s">
        <v>113</v>
      </c>
      <c r="B20" s="21" t="s">
        <v>16</v>
      </c>
      <c r="C20" s="22">
        <v>18500</v>
      </c>
      <c r="D20" s="22">
        <v>1800</v>
      </c>
      <c r="E20" s="22">
        <v>20300</v>
      </c>
    </row>
    <row r="21" spans="1:5" x14ac:dyDescent="0.3">
      <c r="A21" s="18" t="s">
        <v>114</v>
      </c>
      <c r="B21" s="14" t="s">
        <v>17</v>
      </c>
      <c r="C21" s="19">
        <v>1230000</v>
      </c>
      <c r="D21" s="19">
        <v>0</v>
      </c>
      <c r="E21" s="19">
        <v>1230000</v>
      </c>
    </row>
    <row r="22" spans="1:5" x14ac:dyDescent="0.3">
      <c r="A22" s="20" t="s">
        <v>115</v>
      </c>
      <c r="B22" s="21" t="s">
        <v>18</v>
      </c>
      <c r="C22" s="22">
        <v>1230000</v>
      </c>
      <c r="D22" s="22">
        <v>0</v>
      </c>
      <c r="E22" s="22">
        <v>1230000</v>
      </c>
    </row>
    <row r="23" spans="1:5" x14ac:dyDescent="0.3">
      <c r="A23" s="15" t="s">
        <v>19</v>
      </c>
      <c r="B23" s="16" t="s">
        <v>20</v>
      </c>
      <c r="C23" s="17">
        <v>42700</v>
      </c>
      <c r="D23" s="17">
        <v>5370</v>
      </c>
      <c r="E23" s="17">
        <v>48070</v>
      </c>
    </row>
    <row r="24" spans="1:5" x14ac:dyDescent="0.3">
      <c r="A24" s="15" t="s">
        <v>21</v>
      </c>
      <c r="B24" s="16" t="s">
        <v>22</v>
      </c>
      <c r="C24" s="17">
        <v>42565</v>
      </c>
      <c r="D24" s="17">
        <v>2199</v>
      </c>
      <c r="E24" s="17">
        <v>44764</v>
      </c>
    </row>
    <row r="25" spans="1:5" x14ac:dyDescent="0.3">
      <c r="A25" s="20" t="s">
        <v>116</v>
      </c>
      <c r="B25" s="21" t="s">
        <v>23</v>
      </c>
      <c r="C25" s="22">
        <v>19165</v>
      </c>
      <c r="D25" s="22">
        <v>-400</v>
      </c>
      <c r="E25" s="22">
        <v>18765</v>
      </c>
    </row>
    <row r="26" spans="1:5" x14ac:dyDescent="0.3">
      <c r="A26" s="20" t="s">
        <v>117</v>
      </c>
      <c r="B26" s="21" t="s">
        <v>24</v>
      </c>
      <c r="C26" s="22">
        <v>23400</v>
      </c>
      <c r="D26" s="22">
        <v>2599</v>
      </c>
      <c r="E26" s="22">
        <v>25999</v>
      </c>
    </row>
    <row r="27" spans="1:5" x14ac:dyDescent="0.3">
      <c r="A27" s="15" t="s">
        <v>25</v>
      </c>
      <c r="B27" s="16" t="s">
        <v>26</v>
      </c>
      <c r="C27" s="17">
        <v>117915</v>
      </c>
      <c r="D27" s="17">
        <v>-7950</v>
      </c>
      <c r="E27" s="17">
        <v>109965</v>
      </c>
    </row>
    <row r="28" spans="1:5" x14ac:dyDescent="0.3">
      <c r="A28" s="15" t="s">
        <v>27</v>
      </c>
      <c r="B28" s="16" t="s">
        <v>28</v>
      </c>
      <c r="C28" s="17">
        <v>42200</v>
      </c>
      <c r="D28" s="17">
        <v>21210</v>
      </c>
      <c r="E28" s="17">
        <v>63410</v>
      </c>
    </row>
    <row r="29" spans="1:5" ht="24.6" x14ac:dyDescent="0.3">
      <c r="A29" s="15" t="s">
        <v>29</v>
      </c>
      <c r="B29" s="16" t="s">
        <v>30</v>
      </c>
      <c r="C29" s="17">
        <v>1501869</v>
      </c>
      <c r="D29" s="17">
        <v>77962</v>
      </c>
      <c r="E29" s="17">
        <v>1579831</v>
      </c>
    </row>
    <row r="30" spans="1:5" ht="24.6" x14ac:dyDescent="0.3">
      <c r="A30" s="15" t="s">
        <v>31</v>
      </c>
      <c r="B30" s="16" t="s">
        <v>32</v>
      </c>
      <c r="C30" s="17">
        <v>16017</v>
      </c>
      <c r="D30" s="17">
        <v>13780</v>
      </c>
      <c r="E30" s="17">
        <v>29797</v>
      </c>
    </row>
    <row r="31" spans="1:5" ht="21.6" x14ac:dyDescent="0.3">
      <c r="A31" s="20" t="s">
        <v>118</v>
      </c>
      <c r="B31" s="21" t="s">
        <v>33</v>
      </c>
      <c r="C31" s="22">
        <v>16017</v>
      </c>
      <c r="D31" s="22">
        <v>13780</v>
      </c>
      <c r="E31" s="22">
        <v>29797</v>
      </c>
    </row>
    <row r="32" spans="1:5" x14ac:dyDescent="0.3">
      <c r="A32" s="15" t="s">
        <v>34</v>
      </c>
      <c r="B32" s="16" t="s">
        <v>35</v>
      </c>
      <c r="C32" s="17">
        <v>40841736</v>
      </c>
      <c r="D32" s="17">
        <v>7253494</v>
      </c>
      <c r="E32" s="17">
        <v>48095230</v>
      </c>
    </row>
    <row r="33" spans="1:9" x14ac:dyDescent="0.3">
      <c r="A33" s="18" t="s">
        <v>119</v>
      </c>
      <c r="B33" s="14" t="s">
        <v>36</v>
      </c>
      <c r="C33" s="19">
        <v>40841736</v>
      </c>
      <c r="D33" s="19">
        <v>7253494</v>
      </c>
      <c r="E33" s="19">
        <v>48095230</v>
      </c>
    </row>
    <row r="34" spans="1:9" x14ac:dyDescent="0.3">
      <c r="A34" s="20" t="s">
        <v>120</v>
      </c>
      <c r="B34" s="21" t="s">
        <v>37</v>
      </c>
      <c r="C34" s="22">
        <v>22827536</v>
      </c>
      <c r="D34" s="22">
        <v>963529</v>
      </c>
      <c r="E34" s="22">
        <v>23791065</v>
      </c>
    </row>
    <row r="35" spans="1:9" ht="31.8" x14ac:dyDescent="0.3">
      <c r="A35" s="20" t="s">
        <v>121</v>
      </c>
      <c r="B35" s="21" t="s">
        <v>38</v>
      </c>
      <c r="C35" s="22">
        <v>9460067</v>
      </c>
      <c r="D35" s="22">
        <f>5310061+41700</f>
        <v>5351761</v>
      </c>
      <c r="E35" s="22">
        <v>14811828</v>
      </c>
    </row>
    <row r="36" spans="1:9" x14ac:dyDescent="0.3">
      <c r="A36" s="20" t="s">
        <v>122</v>
      </c>
      <c r="B36" s="21" t="s">
        <v>39</v>
      </c>
      <c r="C36" s="22">
        <v>8554133</v>
      </c>
      <c r="D36" s="22">
        <v>938204</v>
      </c>
      <c r="E36" s="22">
        <v>9492337</v>
      </c>
    </row>
    <row r="37" spans="1:9" x14ac:dyDescent="0.3">
      <c r="A37" s="15" t="s">
        <v>40</v>
      </c>
      <c r="B37" s="16" t="s">
        <v>41</v>
      </c>
      <c r="C37" s="17">
        <v>913000</v>
      </c>
      <c r="D37" s="17">
        <v>87000</v>
      </c>
      <c r="E37" s="17">
        <v>1000000</v>
      </c>
    </row>
    <row r="38" spans="1:9" x14ac:dyDescent="0.3">
      <c r="A38" s="20" t="s">
        <v>123</v>
      </c>
      <c r="B38" s="21" t="s">
        <v>42</v>
      </c>
      <c r="C38" s="22">
        <v>913000</v>
      </c>
      <c r="D38" s="22">
        <v>87000</v>
      </c>
      <c r="E38" s="22">
        <v>1000000</v>
      </c>
    </row>
    <row r="39" spans="1:9" x14ac:dyDescent="0.3">
      <c r="A39" s="15" t="s">
        <v>43</v>
      </c>
      <c r="B39" s="16" t="s">
        <v>44</v>
      </c>
      <c r="C39" s="17">
        <v>6117340</v>
      </c>
      <c r="D39" s="17">
        <v>93619</v>
      </c>
      <c r="E39" s="17">
        <v>6210959</v>
      </c>
      <c r="F39" s="36">
        <v>88892</v>
      </c>
      <c r="G39" s="37"/>
      <c r="H39" s="37" t="s">
        <v>139</v>
      </c>
      <c r="I39" s="38">
        <f>F39-D39</f>
        <v>-4727</v>
      </c>
    </row>
    <row r="40" spans="1:9" x14ac:dyDescent="0.3">
      <c r="A40" s="20" t="s">
        <v>124</v>
      </c>
      <c r="B40" s="21" t="s">
        <v>45</v>
      </c>
      <c r="C40" s="22">
        <v>62075</v>
      </c>
      <c r="D40" s="22">
        <v>187509</v>
      </c>
      <c r="E40" s="22">
        <v>249584</v>
      </c>
      <c r="F40" s="39"/>
      <c r="G40" s="37"/>
      <c r="H40" s="37"/>
      <c r="I40" s="39"/>
    </row>
    <row r="41" spans="1:9" x14ac:dyDescent="0.3">
      <c r="A41" s="20" t="s">
        <v>125</v>
      </c>
      <c r="B41" s="21" t="s">
        <v>46</v>
      </c>
      <c r="C41" s="22">
        <v>6027765</v>
      </c>
      <c r="D41" s="22">
        <v>-106066</v>
      </c>
      <c r="E41" s="22">
        <v>5921699</v>
      </c>
      <c r="F41" s="39"/>
      <c r="G41" s="37">
        <v>-110793</v>
      </c>
      <c r="H41" s="40">
        <f>+D41-G41</f>
        <v>4727</v>
      </c>
      <c r="I41" s="37" t="s">
        <v>138</v>
      </c>
    </row>
    <row r="42" spans="1:9" ht="21.6" x14ac:dyDescent="0.3">
      <c r="A42" s="20" t="s">
        <v>126</v>
      </c>
      <c r="B42" s="21" t="s">
        <v>47</v>
      </c>
      <c r="C42" s="22">
        <v>27500</v>
      </c>
      <c r="D42" s="22">
        <v>12176</v>
      </c>
      <c r="E42" s="22">
        <v>39676</v>
      </c>
      <c r="F42" s="39"/>
      <c r="G42" s="37"/>
      <c r="H42" s="37"/>
      <c r="I42" s="39"/>
    </row>
    <row r="43" spans="1:9" ht="5.0999999999999996" customHeight="1" x14ac:dyDescent="0.3">
      <c r="A43" s="23"/>
      <c r="B43" s="24"/>
      <c r="C43" s="25"/>
      <c r="D43" s="25"/>
      <c r="E43" s="25"/>
      <c r="F43" s="39"/>
      <c r="G43" s="37"/>
      <c r="H43" s="37"/>
      <c r="I43" s="39"/>
    </row>
    <row r="44" spans="1:9" s="31" customFormat="1" ht="15.9" customHeight="1" x14ac:dyDescent="0.3">
      <c r="A44" s="28" t="s">
        <v>127</v>
      </c>
      <c r="B44" s="29" t="s">
        <v>2</v>
      </c>
      <c r="C44" s="30">
        <v>117743322</v>
      </c>
      <c r="D44" s="30">
        <v>2783565</v>
      </c>
      <c r="E44" s="30">
        <v>120526887</v>
      </c>
      <c r="F44" s="41"/>
      <c r="G44" s="42">
        <v>2773453</v>
      </c>
      <c r="H44" s="43">
        <f>+D44-G44</f>
        <v>10112</v>
      </c>
      <c r="I44" s="44">
        <f>E44-120516775</f>
        <v>10112</v>
      </c>
    </row>
    <row r="45" spans="1:9" ht="18" customHeight="1" x14ac:dyDescent="0.3">
      <c r="A45" s="45" t="s">
        <v>48</v>
      </c>
      <c r="B45" s="45"/>
      <c r="C45" s="45"/>
      <c r="D45" s="45"/>
      <c r="E45" s="45"/>
      <c r="F45" s="39"/>
      <c r="G45" s="37"/>
      <c r="H45" s="43"/>
      <c r="I45" s="39"/>
    </row>
    <row r="46" spans="1:9" x14ac:dyDescent="0.3">
      <c r="A46" s="20" t="s">
        <v>49</v>
      </c>
      <c r="B46" s="21" t="s">
        <v>50</v>
      </c>
      <c r="C46" s="22">
        <v>4690916</v>
      </c>
      <c r="D46" s="22">
        <v>-426876</v>
      </c>
      <c r="E46" s="22">
        <v>4264040</v>
      </c>
      <c r="F46" s="39"/>
      <c r="G46" s="37"/>
      <c r="H46" s="43"/>
      <c r="I46" s="39"/>
    </row>
    <row r="47" spans="1:9" x14ac:dyDescent="0.3">
      <c r="A47" s="20" t="s">
        <v>51</v>
      </c>
      <c r="B47" s="21" t="s">
        <v>52</v>
      </c>
      <c r="C47" s="22">
        <v>30000</v>
      </c>
      <c r="D47" s="22">
        <v>0</v>
      </c>
      <c r="E47" s="22">
        <v>30000</v>
      </c>
      <c r="F47" s="39"/>
      <c r="G47" s="37"/>
      <c r="H47" s="43"/>
      <c r="I47" s="39"/>
    </row>
    <row r="48" spans="1:9" x14ac:dyDescent="0.3">
      <c r="A48" s="20" t="s">
        <v>53</v>
      </c>
      <c r="B48" s="21" t="s">
        <v>54</v>
      </c>
      <c r="C48" s="22">
        <v>1007796</v>
      </c>
      <c r="D48" s="22">
        <v>-9590</v>
      </c>
      <c r="E48" s="22">
        <v>998206</v>
      </c>
      <c r="F48" s="39"/>
      <c r="G48" s="37"/>
      <c r="H48" s="43"/>
      <c r="I48" s="39"/>
    </row>
    <row r="49" spans="1:9" x14ac:dyDescent="0.3">
      <c r="A49" s="20" t="s">
        <v>55</v>
      </c>
      <c r="B49" s="21" t="s">
        <v>56</v>
      </c>
      <c r="C49" s="22">
        <v>29182106</v>
      </c>
      <c r="D49" s="22">
        <v>-859399</v>
      </c>
      <c r="E49" s="22">
        <v>28322707</v>
      </c>
      <c r="F49" s="39"/>
      <c r="G49" s="37">
        <v>-816859</v>
      </c>
      <c r="H49" s="43">
        <f t="shared" ref="H49:H54" si="0">+D49-G49</f>
        <v>-42540</v>
      </c>
      <c r="I49" s="39"/>
    </row>
    <row r="50" spans="1:9" x14ac:dyDescent="0.3">
      <c r="A50" s="20" t="s">
        <v>57</v>
      </c>
      <c r="B50" s="21" t="s">
        <v>58</v>
      </c>
      <c r="C50" s="22">
        <v>1987116</v>
      </c>
      <c r="D50" s="22">
        <v>66540</v>
      </c>
      <c r="E50" s="22">
        <v>2053656</v>
      </c>
      <c r="F50" s="39"/>
      <c r="G50" s="37">
        <v>64540</v>
      </c>
      <c r="H50" s="43">
        <f t="shared" si="0"/>
        <v>2000</v>
      </c>
      <c r="I50" s="39"/>
    </row>
    <row r="51" spans="1:9" x14ac:dyDescent="0.3">
      <c r="A51" s="20" t="s">
        <v>59</v>
      </c>
      <c r="B51" s="21" t="s">
        <v>60</v>
      </c>
      <c r="C51" s="22">
        <v>9030093</v>
      </c>
      <c r="D51" s="22">
        <v>185028</v>
      </c>
      <c r="E51" s="22">
        <v>9215121</v>
      </c>
      <c r="F51" s="39"/>
      <c r="G51" s="37">
        <v>175708</v>
      </c>
      <c r="H51" s="43">
        <f t="shared" si="0"/>
        <v>9320</v>
      </c>
      <c r="I51" s="39"/>
    </row>
    <row r="52" spans="1:9" x14ac:dyDescent="0.3">
      <c r="A52" s="20" t="s">
        <v>61</v>
      </c>
      <c r="B52" s="21" t="s">
        <v>62</v>
      </c>
      <c r="C52" s="22">
        <v>150631</v>
      </c>
      <c r="D52" s="22">
        <v>-22797</v>
      </c>
      <c r="E52" s="22">
        <v>127834</v>
      </c>
      <c r="F52" s="39"/>
      <c r="G52" s="37"/>
      <c r="H52" s="43"/>
      <c r="I52" s="39"/>
    </row>
    <row r="53" spans="1:9" x14ac:dyDescent="0.3">
      <c r="A53" s="20" t="s">
        <v>63</v>
      </c>
      <c r="B53" s="21" t="s">
        <v>64</v>
      </c>
      <c r="C53" s="22">
        <v>8489517</v>
      </c>
      <c r="D53" s="22">
        <v>90519</v>
      </c>
      <c r="E53" s="22">
        <v>8580036</v>
      </c>
      <c r="F53" s="39"/>
      <c r="G53" s="37">
        <v>82190</v>
      </c>
      <c r="H53" s="43">
        <f t="shared" si="0"/>
        <v>8329</v>
      </c>
      <c r="I53" s="39"/>
    </row>
    <row r="54" spans="1:9" x14ac:dyDescent="0.3">
      <c r="A54" s="20" t="s">
        <v>65</v>
      </c>
      <c r="B54" s="21" t="s">
        <v>66</v>
      </c>
      <c r="C54" s="22">
        <v>53417883</v>
      </c>
      <c r="D54" s="22">
        <v>3308825</v>
      </c>
      <c r="E54" s="22">
        <v>56726708</v>
      </c>
      <c r="F54" s="39"/>
      <c r="G54" s="37">
        <v>3275822</v>
      </c>
      <c r="H54" s="43">
        <f t="shared" si="0"/>
        <v>33003</v>
      </c>
      <c r="I54" s="39"/>
    </row>
    <row r="55" spans="1:9" x14ac:dyDescent="0.3">
      <c r="A55" s="20" t="s">
        <v>67</v>
      </c>
      <c r="B55" s="21" t="s">
        <v>68</v>
      </c>
      <c r="C55" s="22">
        <v>9757264</v>
      </c>
      <c r="D55" s="22">
        <v>451315</v>
      </c>
      <c r="E55" s="22">
        <v>10208579</v>
      </c>
      <c r="F55" s="39"/>
      <c r="G55" s="37"/>
      <c r="H55" s="43"/>
      <c r="I55" s="39"/>
    </row>
    <row r="56" spans="1:9" ht="18" customHeight="1" x14ac:dyDescent="0.3">
      <c r="A56" s="45" t="s">
        <v>69</v>
      </c>
      <c r="B56" s="45"/>
      <c r="C56" s="45"/>
      <c r="D56" s="45"/>
      <c r="E56" s="45"/>
      <c r="F56" s="39"/>
      <c r="G56" s="37"/>
      <c r="H56" s="43"/>
      <c r="I56" s="39"/>
    </row>
    <row r="57" spans="1:9" s="32" customFormat="1" ht="14.4" customHeight="1" x14ac:dyDescent="0.2">
      <c r="A57" s="20" t="s">
        <v>70</v>
      </c>
      <c r="B57" s="21" t="s">
        <v>71</v>
      </c>
      <c r="C57" s="22">
        <v>51574502</v>
      </c>
      <c r="D57" s="22">
        <v>889979</v>
      </c>
      <c r="E57" s="22">
        <v>52464481</v>
      </c>
      <c r="F57" s="37"/>
      <c r="G57" s="37">
        <v>898796</v>
      </c>
      <c r="H57" s="43">
        <f t="shared" ref="H57:H62" si="1">+D57-G57</f>
        <v>-8817</v>
      </c>
      <c r="I57" s="37"/>
    </row>
    <row r="58" spans="1:9" s="32" customFormat="1" ht="14.4" customHeight="1" x14ac:dyDescent="0.2">
      <c r="A58" s="20" t="s">
        <v>72</v>
      </c>
      <c r="B58" s="21" t="s">
        <v>73</v>
      </c>
      <c r="C58" s="22">
        <v>25274474</v>
      </c>
      <c r="D58" s="22">
        <v>160097</v>
      </c>
      <c r="E58" s="22">
        <v>25434571</v>
      </c>
      <c r="F58" s="37"/>
      <c r="G58" s="37">
        <v>224054</v>
      </c>
      <c r="H58" s="43">
        <f t="shared" si="1"/>
        <v>-63957</v>
      </c>
      <c r="I58" s="37"/>
    </row>
    <row r="59" spans="1:9" s="32" customFormat="1" ht="14.4" customHeight="1" x14ac:dyDescent="0.2">
      <c r="A59" s="20" t="s">
        <v>74</v>
      </c>
      <c r="B59" s="21" t="s">
        <v>75</v>
      </c>
      <c r="C59" s="22">
        <v>829213</v>
      </c>
      <c r="D59" s="22">
        <v>255682</v>
      </c>
      <c r="E59" s="22">
        <v>1084895</v>
      </c>
      <c r="F59" s="37"/>
      <c r="G59" s="37">
        <v>251438</v>
      </c>
      <c r="H59" s="43">
        <f t="shared" si="1"/>
        <v>4244</v>
      </c>
      <c r="I59" s="37"/>
    </row>
    <row r="60" spans="1:9" s="32" customFormat="1" ht="14.4" customHeight="1" x14ac:dyDescent="0.2">
      <c r="A60" s="20" t="s">
        <v>76</v>
      </c>
      <c r="B60" s="21" t="s">
        <v>77</v>
      </c>
      <c r="C60" s="22">
        <v>2161033</v>
      </c>
      <c r="D60" s="22">
        <v>-400000</v>
      </c>
      <c r="E60" s="22">
        <v>1761033</v>
      </c>
      <c r="F60" s="37"/>
      <c r="G60" s="37"/>
      <c r="H60" s="43"/>
      <c r="I60" s="37"/>
    </row>
    <row r="61" spans="1:9" s="32" customFormat="1" ht="14.4" customHeight="1" x14ac:dyDescent="0.2">
      <c r="A61" s="20" t="s">
        <v>78</v>
      </c>
      <c r="B61" s="21" t="s">
        <v>79</v>
      </c>
      <c r="C61" s="22">
        <v>32442701</v>
      </c>
      <c r="D61" s="22">
        <v>1675898</v>
      </c>
      <c r="E61" s="22">
        <v>34118599</v>
      </c>
      <c r="F61" s="37"/>
      <c r="G61" s="37">
        <v>1547256</v>
      </c>
      <c r="H61" s="43">
        <f t="shared" si="1"/>
        <v>128642</v>
      </c>
      <c r="I61" s="37"/>
    </row>
    <row r="62" spans="1:9" s="32" customFormat="1" ht="14.4" customHeight="1" x14ac:dyDescent="0.2">
      <c r="A62" s="20" t="s">
        <v>80</v>
      </c>
      <c r="B62" s="21" t="s">
        <v>81</v>
      </c>
      <c r="C62" s="22">
        <v>4686421</v>
      </c>
      <c r="D62" s="22">
        <v>-93079</v>
      </c>
      <c r="E62" s="22">
        <v>4593342</v>
      </c>
      <c r="F62" s="37"/>
      <c r="G62" s="37">
        <v>-43079</v>
      </c>
      <c r="H62" s="43">
        <f t="shared" si="1"/>
        <v>-50000</v>
      </c>
      <c r="I62" s="37"/>
    </row>
    <row r="63" spans="1:9" s="32" customFormat="1" ht="24.6" customHeight="1" x14ac:dyDescent="0.2">
      <c r="A63" s="20" t="s">
        <v>82</v>
      </c>
      <c r="B63" s="21" t="s">
        <v>83</v>
      </c>
      <c r="C63" s="22">
        <v>774978</v>
      </c>
      <c r="D63" s="22">
        <v>234520</v>
      </c>
      <c r="E63" s="22">
        <v>1009498</v>
      </c>
      <c r="F63" s="37"/>
      <c r="G63" s="37"/>
      <c r="H63" s="43"/>
      <c r="I63" s="37"/>
    </row>
    <row r="64" spans="1:9" s="32" customFormat="1" ht="14.4" customHeight="1" x14ac:dyDescent="0.2">
      <c r="A64" s="20" t="s">
        <v>84</v>
      </c>
      <c r="B64" s="21" t="s">
        <v>85</v>
      </c>
      <c r="C64" s="22">
        <v>0</v>
      </c>
      <c r="D64" s="22">
        <v>60468</v>
      </c>
      <c r="E64" s="22">
        <v>60468</v>
      </c>
      <c r="H64" s="35"/>
    </row>
    <row r="65" spans="1:8" ht="5.0999999999999996" customHeight="1" x14ac:dyDescent="0.3">
      <c r="A65" s="23"/>
      <c r="B65" s="24"/>
      <c r="C65" s="25"/>
      <c r="D65" s="25"/>
      <c r="E65" s="25"/>
    </row>
    <row r="66" spans="1:8" s="31" customFormat="1" ht="15.9" customHeight="1" x14ac:dyDescent="0.3">
      <c r="A66" s="28" t="s">
        <v>128</v>
      </c>
      <c r="B66" s="29" t="s">
        <v>2</v>
      </c>
      <c r="C66" s="30">
        <v>-24994119</v>
      </c>
      <c r="D66" s="30">
        <f>+D9-D44</f>
        <v>3826715</v>
      </c>
      <c r="E66" s="30">
        <f>+E9-E44</f>
        <v>-21167404</v>
      </c>
      <c r="G66" s="34"/>
      <c r="H66" s="34"/>
    </row>
    <row r="67" spans="1:8" ht="5.0999999999999996" customHeight="1" x14ac:dyDescent="0.3">
      <c r="A67" s="23"/>
      <c r="B67" s="24"/>
      <c r="C67" s="25"/>
      <c r="D67" s="25"/>
      <c r="E67" s="25"/>
    </row>
    <row r="68" spans="1:8" s="31" customFormat="1" ht="15.9" customHeight="1" x14ac:dyDescent="0.3">
      <c r="A68" s="28" t="s">
        <v>129</v>
      </c>
      <c r="B68" s="29" t="s">
        <v>2</v>
      </c>
      <c r="C68" s="30">
        <v>24994119</v>
      </c>
      <c r="D68" s="30">
        <f>+D69+D76+D79</f>
        <v>-3826715</v>
      </c>
      <c r="E68" s="30">
        <f>+C68+D68</f>
        <v>21167404</v>
      </c>
      <c r="G68" s="34"/>
      <c r="H68" s="34"/>
    </row>
    <row r="69" spans="1:8" x14ac:dyDescent="0.3">
      <c r="A69" s="15" t="s">
        <v>86</v>
      </c>
      <c r="B69" s="16" t="s">
        <v>87</v>
      </c>
      <c r="C69" s="17">
        <v>13589259</v>
      </c>
      <c r="D69" s="17">
        <v>-266761</v>
      </c>
      <c r="E69" s="17">
        <v>13317113</v>
      </c>
    </row>
    <row r="70" spans="1:8" x14ac:dyDescent="0.3">
      <c r="A70" s="18" t="s">
        <v>130</v>
      </c>
      <c r="B70" s="14" t="s">
        <v>88</v>
      </c>
      <c r="C70" s="19">
        <v>-66</v>
      </c>
      <c r="D70" s="19">
        <v>0</v>
      </c>
      <c r="E70" s="19">
        <v>-66</v>
      </c>
    </row>
    <row r="71" spans="1:8" x14ac:dyDescent="0.3">
      <c r="A71" s="20" t="s">
        <v>131</v>
      </c>
      <c r="B71" s="21" t="s">
        <v>89</v>
      </c>
      <c r="C71" s="22">
        <v>1134</v>
      </c>
      <c r="D71" s="22">
        <v>0</v>
      </c>
      <c r="E71" s="22">
        <v>1134</v>
      </c>
    </row>
    <row r="72" spans="1:8" x14ac:dyDescent="0.3">
      <c r="A72" s="20" t="s">
        <v>132</v>
      </c>
      <c r="B72" s="21" t="s">
        <v>90</v>
      </c>
      <c r="C72" s="22">
        <v>1200</v>
      </c>
      <c r="D72" s="22">
        <v>0</v>
      </c>
      <c r="E72" s="22">
        <v>1200</v>
      </c>
    </row>
    <row r="73" spans="1:8" x14ac:dyDescent="0.3">
      <c r="A73" s="18" t="s">
        <v>133</v>
      </c>
      <c r="B73" s="14" t="s">
        <v>91</v>
      </c>
      <c r="C73" s="19">
        <v>13589325</v>
      </c>
      <c r="D73" s="19">
        <v>-266761</v>
      </c>
      <c r="E73" s="19">
        <f>+C73+D73</f>
        <v>13322564</v>
      </c>
    </row>
    <row r="74" spans="1:8" x14ac:dyDescent="0.3">
      <c r="A74" s="20" t="s">
        <v>134</v>
      </c>
      <c r="B74" s="21" t="s">
        <v>92</v>
      </c>
      <c r="C74" s="22">
        <v>15224051</v>
      </c>
      <c r="D74" s="22">
        <v>0</v>
      </c>
      <c r="E74" s="22">
        <f>+C74+D74</f>
        <v>15224051</v>
      </c>
    </row>
    <row r="75" spans="1:8" x14ac:dyDescent="0.3">
      <c r="A75" s="20" t="s">
        <v>135</v>
      </c>
      <c r="B75" s="21" t="s">
        <v>93</v>
      </c>
      <c r="C75" s="22">
        <v>1634726</v>
      </c>
      <c r="D75" s="22">
        <v>266761</v>
      </c>
      <c r="E75" s="22">
        <f>+C75+D75</f>
        <v>1901487</v>
      </c>
    </row>
    <row r="76" spans="1:8" x14ac:dyDescent="0.3">
      <c r="A76" s="15" t="s">
        <v>94</v>
      </c>
      <c r="B76" s="16" t="s">
        <v>95</v>
      </c>
      <c r="C76" s="17">
        <v>11872430</v>
      </c>
      <c r="D76" s="17">
        <v>-3716926</v>
      </c>
      <c r="E76" s="17">
        <v>8155504</v>
      </c>
    </row>
    <row r="77" spans="1:8" x14ac:dyDescent="0.3">
      <c r="A77" s="20" t="s">
        <v>136</v>
      </c>
      <c r="B77" s="21" t="s">
        <v>96</v>
      </c>
      <c r="C77" s="22">
        <v>18473938</v>
      </c>
      <c r="D77" s="22">
        <v>-2551256</v>
      </c>
      <c r="E77" s="22">
        <v>15922682</v>
      </c>
    </row>
    <row r="78" spans="1:8" x14ac:dyDescent="0.3">
      <c r="A78" s="20" t="s">
        <v>137</v>
      </c>
      <c r="B78" s="21" t="s">
        <v>97</v>
      </c>
      <c r="C78" s="22">
        <v>6601508</v>
      </c>
      <c r="D78" s="22">
        <v>1165670</v>
      </c>
      <c r="E78" s="22">
        <v>7767178</v>
      </c>
    </row>
    <row r="79" spans="1:8" x14ac:dyDescent="0.3">
      <c r="A79" s="15" t="s">
        <v>98</v>
      </c>
      <c r="B79" s="16" t="s">
        <v>99</v>
      </c>
      <c r="C79" s="17">
        <v>-467570</v>
      </c>
      <c r="D79" s="17">
        <v>156972</v>
      </c>
      <c r="E79" s="17">
        <v>-310598</v>
      </c>
    </row>
  </sheetData>
  <mergeCells count="7">
    <mergeCell ref="A56:E56"/>
    <mergeCell ref="A45:E45"/>
    <mergeCell ref="D1:E1"/>
    <mergeCell ref="D2:E2"/>
    <mergeCell ref="D3:E3"/>
    <mergeCell ref="D4:E4"/>
    <mergeCell ref="A6:E6"/>
  </mergeCells>
  <pageMargins left="1.1811023622047245" right="0.59055118110236227" top="0.78740157480314965" bottom="0.78740157480314965" header="0.51181102362204722" footer="0.51181102362204722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Aija.Riekstina</dc:creator>
  <cp:lastModifiedBy>Sanita Djadela</cp:lastModifiedBy>
  <cp:lastPrinted>2025-10-31T15:46:03Z</cp:lastPrinted>
  <dcterms:created xsi:type="dcterms:W3CDTF">2025-10-31T15:45:24Z</dcterms:created>
  <dcterms:modified xsi:type="dcterms:W3CDTF">2025-11-21T08:37:12Z</dcterms:modified>
</cp:coreProperties>
</file>