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2"/>
  </bookViews>
  <sheets>
    <sheet name="Sheet1" sheetId="1" r:id="rId1"/>
    <sheet name=".." sheetId="2" r:id="rId2"/>
    <sheet name="2023" sheetId="3" r:id="rId3"/>
    <sheet name="Sheet2" sheetId="4" r:id="rId4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<sst xmlns="http://schemas.openxmlformats.org/spreadsheetml/2006/main" count="2162" uniqueCount="529">
  <si>
    <t>euro</t>
  </si>
  <si>
    <t>Funkciju  klasifikā-cijas kods</t>
  </si>
  <si>
    <t>Nosaukums</t>
  </si>
  <si>
    <t>IEŅĒMUMI - KOPĀ</t>
  </si>
  <si>
    <t>Dotācija no vispārējiem ieņēmumiem, t.sk.:</t>
  </si>
  <si>
    <t xml:space="preserve">      -  pašvaldības dotācija</t>
  </si>
  <si>
    <t xml:space="preserve">     -  pašvaldību saņemtie valsts budžeta transferti </t>
  </si>
  <si>
    <t>18.3.0.0.</t>
  </si>
  <si>
    <t>Valsts budžeta daļēji finansēto atvasināto publisko personu un budžeta nefinansēto iestāžu saņemtie transferti no valsts budžeta</t>
  </si>
  <si>
    <t>18.6.2.0.</t>
  </si>
  <si>
    <t>Pašvaldību saņemtie valsts budžeta transferti noteiktam mērķim (dotācijas, mērķdotācijas no valsts budžeta)</t>
  </si>
  <si>
    <t xml:space="preserve">Pašvaldību saņemtie valsts budžeta transferti noteiktam mērķim (ES līdzfinansēto projektu un pasākumu īstenošanai) </t>
  </si>
  <si>
    <t>Atgriezts priekšfinansējums</t>
  </si>
  <si>
    <t>18.6.3.0.</t>
  </si>
  <si>
    <t xml:space="preserve">Pašvaldību no valsts budžeta iestādēm saņemtie transferti ES politiku instrumentu un pārējās ārvalstu finanšu palīdzības līdzfinans. projektiem </t>
  </si>
  <si>
    <t>Pārējie pašvaldību saņemtie valsts budžeta iestāžu transferti</t>
  </si>
  <si>
    <t>17.2.0.0.</t>
  </si>
  <si>
    <t>Pašvaldību saņemtie transferti no valsts budžeta daļēji finansētām atvasinātām publiskām personām un no budžeta nefinansētām iestādēm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</si>
  <si>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</si>
  <si>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</si>
  <si>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</si>
  <si>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</si>
  <si>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 xml:space="preserve">Akcijas un cita līdzdalība komersantu  pašu kapitālā </t>
  </si>
  <si>
    <t>20.8.0.0.</t>
  </si>
  <si>
    <t>Ieņēmumi no parējām valstīm un institūcijām, kuras nav Eiropas Savienības dalībvalstis un Eiropas Savienības institūcijas</t>
  </si>
  <si>
    <t xml:space="preserve">21.0.0.0.   </t>
  </si>
  <si>
    <t>Budžeta iestāžu ieņēmumi</t>
  </si>
  <si>
    <t>13.0.0.0.</t>
  </si>
  <si>
    <t>Ieņēmumi no ēku un būvju īpašuma pārdošanas</t>
  </si>
  <si>
    <t>Procentu ieņēmumi par kontu atlikumiem</t>
  </si>
  <si>
    <t>10.0.0.0.</t>
  </si>
  <si>
    <t>Naudas sodi</t>
  </si>
  <si>
    <t>12.0.0.0</t>
  </si>
  <si>
    <t>Pārējie nenodokļu ieņēmumi</t>
  </si>
  <si>
    <t>Ieņēmumi no pašvaldību kustamā īpašuma un mantas realizācijas</t>
  </si>
  <si>
    <t>Pašvaldības un tās iestāžu savstarpējie transferti</t>
  </si>
  <si>
    <t>Budžeta līdzekļu izmaiņas</t>
  </si>
  <si>
    <t>Naudas  līdzekļu atlikums gada sākumā, t.sk.:</t>
  </si>
  <si>
    <t xml:space="preserve">     brīvais budžeta līdzekļu atlikums</t>
  </si>
  <si>
    <t>naudas  līdzekļu atlikums no aizņēmuma</t>
  </si>
  <si>
    <t>Budžeta līdzekļu atlikums pārskata perioda beigās</t>
  </si>
  <si>
    <t>aizdevuma pamatsummas atmaksa</t>
  </si>
  <si>
    <t>IZDEVUMI - KOPĀ</t>
  </si>
  <si>
    <t>Uzturēšanas izdevumi</t>
  </si>
  <si>
    <t>atalgojums</t>
  </si>
  <si>
    <t>Subsīdijas un dotācijas</t>
  </si>
  <si>
    <t>Procentu izdevumi</t>
  </si>
  <si>
    <t>Sociālie pabalsti</t>
  </si>
  <si>
    <t>Pašvaldību transferti citām pašvaldībām (7210 k.)</t>
  </si>
  <si>
    <t>Kases apgrozāmie līdzekļi</t>
  </si>
  <si>
    <t>Dažādi izdevumi</t>
  </si>
  <si>
    <t>Pašvaldības un tās iestāžu savstarpējie transferti (atmaksa aizdevējam aizņēmumu saņemtās atmaksas apmērā, nepārsniedzot aizņēmuma apmēru Eiropas Savienības līdzfinansējuma daļai)(kods 7230-1k.)</t>
  </si>
  <si>
    <t>Pašvaldību atmaksa valsts budžetam par iepriekšējos gados saņemto, bet neizlietoto valsts budžeta transfertu uzturēšanas izdevumiem (7245 k.)</t>
  </si>
  <si>
    <t>Pašvaldību atmaksa valsts budžetam par iepriekšējos gados saņemtajiem valsts budžeta transfertiem uzturēšanas izdevumiem Eiropas Savienības politiku instrumentu un pārējās ārvalstu finanšu palīdzības līdzfinansētajos projektos (7246 k.)</t>
  </si>
  <si>
    <t>Pašvaldību uzturēšanas izdevumu transferti (izņemot atmaksas) uz valsts budžetu (7247 k.)</t>
  </si>
  <si>
    <t>Pašvaldību uzturēšanas izdevumu transferti valsts budžeta daļēji finansētām atvasinātajām publiskajām personām, budžeta nefinansētām iestādēm (7270 k.)</t>
  </si>
  <si>
    <t>Pārējie pārskaitījumi ārvalstīm</t>
  </si>
  <si>
    <t>Pamatkapitāla veidošana</t>
  </si>
  <si>
    <t>Resursi izdevumu segšanai</t>
  </si>
  <si>
    <t>Naudas sodi, ko uzliek pašvaldības</t>
  </si>
  <si>
    <t>18.3.0.0</t>
  </si>
  <si>
    <t xml:space="preserve">Pašvaldību saņemtie valsts budžeta transferti noteiktam mērķim  </t>
  </si>
  <si>
    <t>Pašvaldību saņemtie valsts budžeta transferti noteiktam mērķim (ES līdzfinansēto projektu un pasākumu īstenošanai)</t>
  </si>
  <si>
    <t>Līdzekļu atlikums gada sākumā</t>
  </si>
  <si>
    <t>No līdzekļu atlikuma gada sākumā( no aizņēmuma)</t>
  </si>
  <si>
    <t xml:space="preserve">Pašvaldības dotācija no brīvā budžeta  līdzekļu atlikuma gada sākumā </t>
  </si>
  <si>
    <t>No līdzekļiem neparedzētiem gadījumiem</t>
  </si>
  <si>
    <t>Pamatbudžeta izdevumi - kopā</t>
  </si>
  <si>
    <t>Pašvaldības un tās iestāžu savstarpējie transferti (atmaksa aizdevējam aizņēmumu saņemtās atmaksas apmērā, nepārsniedzot aizņēmuma apmēru Eiropas Savienības līdzfinansējuma daļai)( 7230-1 kods )</t>
  </si>
  <si>
    <t>Pašvaldību uzturēšanas izdevumu transferti (Atgriezts priekšfinansējums)</t>
  </si>
  <si>
    <t>Pašvaldību atmaksa valsts budžetam par iepriekšējos gados saņemto, bet neizlietoto valsts budžeta transfertu uzturēšanas izdevumiem (7245 kods)</t>
  </si>
  <si>
    <t>Pārējie pārskaitījumi ārvalstīmi (7720 k.)</t>
  </si>
  <si>
    <t>01.110</t>
  </si>
  <si>
    <t xml:space="preserve"> Dotācija no vispārējiem ieņēmumiem</t>
  </si>
  <si>
    <t>Citi ieņēmumi</t>
  </si>
  <si>
    <t>Izdevumi - kopā</t>
  </si>
  <si>
    <t>Pašvaldību transferti citām pašvaldībām(7210 k.)</t>
  </si>
  <si>
    <t>Maksas pakalpojumi un citi pašu ieņēmumi</t>
  </si>
  <si>
    <t>01.110-P34</t>
  </si>
  <si>
    <t>Projekts "Tehniskās palīdzības nodrošināšana ES fondu projektu iesniegumu atlases veikšanai Rēzeknes pilsētas pašvaldībā 2014.-2020. gada plānošanas periodā."</t>
  </si>
  <si>
    <t>Dotācija no vispārējiem ieņēmumiem</t>
  </si>
  <si>
    <t xml:space="preserve"> Kārtējie izdevumi</t>
  </si>
  <si>
    <t>Pašvaldību uzturēšanas izdevumu transferti (atmaksa aizdevējam aizņēmumu saņemtās atmaksas apmērā, nepārsniedzot aizņēmuma apmēru Eiropas Savienības līdzfinansējuma daļai)</t>
  </si>
  <si>
    <t>Pašvaldību saņemtie valsts budžeta transferti noteiktam mērķim</t>
  </si>
  <si>
    <t>01.721</t>
  </si>
  <si>
    <t>Ieņēmumi no maksas pakalpojumiem un citi pašu ieņēmumi</t>
  </si>
  <si>
    <t>Kārtējie izdevumi</t>
  </si>
  <si>
    <t>1.890</t>
  </si>
  <si>
    <t xml:space="preserve"> - Kārtējie izdevumi</t>
  </si>
  <si>
    <t>Dotācija zaudējumu segšanai sabiedriskā transporta pakalpojumu sniedzējiem</t>
  </si>
  <si>
    <t xml:space="preserve">  Dotācija no vispārējiem ieņēmumiem</t>
  </si>
  <si>
    <t>Valsts dotācija zaudējumu segšanai sabiedriskā transporta pakalpojumu sniedzējiem</t>
  </si>
  <si>
    <t xml:space="preserve"> - Dotācija no vispārējiem ieņēmumiem</t>
  </si>
  <si>
    <t>Darba samaksa</t>
  </si>
  <si>
    <t>4.920-1</t>
  </si>
  <si>
    <t>Ieguldījumi saistīto uzņēmumu kapitālā</t>
  </si>
  <si>
    <t xml:space="preserve">Akcijas un cita līdzdalība komersantu  pašu kapitālā, t.sk., </t>
  </si>
  <si>
    <t>SIA "Rēzeknes Satiksme "</t>
  </si>
  <si>
    <t>4.920-4</t>
  </si>
  <si>
    <t xml:space="preserve"> Tehniskās dokumentācijas sagatavošana sakarā ar plānojamiem projektiem un projektu rezultātu uzturēšanas izmaksas </t>
  </si>
  <si>
    <t>Dažādi nenodokļu ieņēmumi</t>
  </si>
  <si>
    <t xml:space="preserve"> Maksas pakalpojumi un citi pašu ieņēmumi</t>
  </si>
  <si>
    <t xml:space="preserve"> Līdzekļu atlikums gada sākumā</t>
  </si>
  <si>
    <t>4.900-1</t>
  </si>
  <si>
    <t>04.900-5</t>
  </si>
  <si>
    <t>Pilsētnieku karšu ieviešana</t>
  </si>
  <si>
    <t>Pašvaldības dotācija no līdzekļu atlikuma gada sākumā (no aizņēmuma)</t>
  </si>
  <si>
    <t xml:space="preserve">Pašvaldību no valsts budžeta iestādēm saņemtie transferti Eiropas Savienības politiku instrumentu un pārējās ārvalstu finanšu palīdzības līdzfinansētajiem projektiem </t>
  </si>
  <si>
    <t xml:space="preserve">  07.610-1</t>
  </si>
  <si>
    <t>Veselības  aprūpe (stipendiju, studiju maksas piešķiršana studējošajam  medicīnā)</t>
  </si>
  <si>
    <t xml:space="preserve">Pašvaldību saņemtie valsts budžeta transferti noteiktam mērķim </t>
  </si>
  <si>
    <t>Pašvaldību transferti citām pašvaldībām</t>
  </si>
  <si>
    <t>Raiņa parks - skeitparks</t>
  </si>
  <si>
    <t>08.620-4</t>
  </si>
  <si>
    <t>Olimpiskā centra "Rēzekne" būvniecība -  arēnas būvniecība</t>
  </si>
  <si>
    <t>8.290-11</t>
  </si>
  <si>
    <t>08.620-5</t>
  </si>
  <si>
    <t xml:space="preserve">Sporta aktivitāšu laukuma izveide Raiņa parkā </t>
  </si>
  <si>
    <t>Pašvaldību no valsts budžeta iestādēm saņemtie transferti Eiropas Savienības politiku instrumentu un pārējās ārvalstu finanšu palīdzības līdzfinansētajiem projektiem (pasākumiem)</t>
  </si>
  <si>
    <t>8.400-P25.</t>
  </si>
  <si>
    <t>Projekts "Sinagogas rekonstrukcija"</t>
  </si>
  <si>
    <t xml:space="preserve">  8.400-1</t>
  </si>
  <si>
    <t>09.210-3</t>
  </si>
  <si>
    <t>Valsts poļu ģimnāzijas ēdnīcas piebūve</t>
  </si>
  <si>
    <t xml:space="preserve">   </t>
  </si>
  <si>
    <t>Citi dažādi nenodokļu ieņēmumi</t>
  </si>
  <si>
    <t>10.400-5</t>
  </si>
  <si>
    <t>Rēzeknes bāriņtiesa</t>
  </si>
  <si>
    <t>NVA projekts "Atbalsts bezdarba gadījumā"</t>
  </si>
  <si>
    <t>04.510-P37</t>
  </si>
  <si>
    <t>Projekts "Industriālo teritoriju tīklojuma izveide uzņēmējdarbības veicināšanai Rēzeknes pilsētas, Rēzeknes un Viļānu novados"</t>
  </si>
  <si>
    <t xml:space="preserve">      04.740-P59      </t>
  </si>
  <si>
    <t>Pašvaldību no valsts budžeta iestādēm saņemtie transferti ES līdzfinansētajiem projektiem (pasākumiem)</t>
  </si>
  <si>
    <t>04.510-P53</t>
  </si>
  <si>
    <t xml:space="preserve"> Pārējie pārskaitījumi ārvalstīm
</t>
  </si>
  <si>
    <t>04.510 -P56</t>
  </si>
  <si>
    <t>Projekts  "Kultūrtūrisma klāsta pilnveidošana pilsētas vēsturiskajā centrā (Krasta iela)"</t>
  </si>
  <si>
    <t>4.510 - P57</t>
  </si>
  <si>
    <t>Projekts "Ceļa savienojošā posma pārbūve no Maskavas ielas līdz dzelzceļam, Rēzeknē"</t>
  </si>
  <si>
    <t>06.200-P52</t>
  </si>
  <si>
    <t>4.740 - P45</t>
  </si>
  <si>
    <t>Projekts "Atbalsts komercdarbības attīstībai, izveidojot Kovšu ezera parka darbībai nepieciešamo publisko infrastruktūru"</t>
  </si>
  <si>
    <t>09.210- P51</t>
  </si>
  <si>
    <t>10.700-P35</t>
  </si>
  <si>
    <t>Dotācija no vispārējiem ieņēmumiem, t.sk.</t>
  </si>
  <si>
    <t xml:space="preserve">    -      pašvaldības dotācija</t>
  </si>
  <si>
    <t xml:space="preserve"> Procentu izdevumi</t>
  </si>
  <si>
    <t xml:space="preserve"> Dotācija no vispārējiem ieņēmumiem, tsk. </t>
  </si>
  <si>
    <t xml:space="preserve"> Budžeta iestāžu ieņēmumi</t>
  </si>
  <si>
    <t xml:space="preserve">Pašvaldību budžetu iekšējā valsts parāda darījumi </t>
  </si>
  <si>
    <t xml:space="preserve">   -      pašvaldības dotācija</t>
  </si>
  <si>
    <t xml:space="preserve">    Kārtējie izdevumi</t>
  </si>
  <si>
    <t xml:space="preserve">   Procentu izdevumi</t>
  </si>
  <si>
    <t>Izdevumi neparedzētiem gadījumiem (Rēzeknes domes rezerves fonds)</t>
  </si>
  <si>
    <t xml:space="preserve">   Kārtējie izdevumi</t>
  </si>
  <si>
    <t xml:space="preserve">  -  pašvaldības dotācija</t>
  </si>
  <si>
    <t xml:space="preserve">    -   pašvaldību saņemtie valsts budžeta transferti noteiktam mērķim</t>
  </si>
  <si>
    <t xml:space="preserve"> Pašvaldību saņemtie valsts budžeta transferti noteiktam mērķim</t>
  </si>
  <si>
    <t>6. 600-1</t>
  </si>
  <si>
    <t xml:space="preserve"> - Līdzekļu atlikums gada sākumā</t>
  </si>
  <si>
    <t>04.510</t>
  </si>
  <si>
    <t>Autotransports (ceļu būvniecība un uzturēšana)</t>
  </si>
  <si>
    <t xml:space="preserve">    -    pašvaldības dotācija</t>
  </si>
  <si>
    <t xml:space="preserve"> - Maksas pakalpojumi un citi pašu ieņēmumi</t>
  </si>
  <si>
    <t>Notekūdeņu apsaimniekošana</t>
  </si>
  <si>
    <t>5.600-1</t>
  </si>
  <si>
    <t>6.600-2</t>
  </si>
  <si>
    <t>Kapsētu teritoriju uzturēšanas programma</t>
  </si>
  <si>
    <t>06.400</t>
  </si>
  <si>
    <t>Ielu apgaismošana</t>
  </si>
  <si>
    <t>Mājokļa attīstība</t>
  </si>
  <si>
    <t>5.100.</t>
  </si>
  <si>
    <t>Pilsētas sanitārā uzturēšana un dabas resursu nodoklis</t>
  </si>
  <si>
    <t>Pašvaldību saņemtie valsts budžeta transferti noteiktam mērķim ( mērķdotācija no valsts budžeta)</t>
  </si>
  <si>
    <t>09.810</t>
  </si>
  <si>
    <t>Izglītības pārvaldes darbības nodrošinājums</t>
  </si>
  <si>
    <t xml:space="preserve">     pašvaldības dotācija</t>
  </si>
  <si>
    <t>Transferti, dotācijas citām pašvaldībām</t>
  </si>
  <si>
    <t>Pirmsskolas izglītības iestādes</t>
  </si>
  <si>
    <t>Specializētās pirmsskolas bērnu iestādes</t>
  </si>
  <si>
    <t xml:space="preserve"> Dotācija no vispārējiem ieņēmumiem, t.sk.:</t>
  </si>
  <si>
    <t>Pašvaldību saņemtie valsts budžeta transferti noteiktam mērķim  (mērķdotācija no valsts budžeta)</t>
  </si>
  <si>
    <t>9.210-1</t>
  </si>
  <si>
    <t>Pašvaldību saņemtie valsts budžeta transferti noteiktam mērķim (mērķdotācija no valsts budžeta)</t>
  </si>
  <si>
    <t>9.210-2</t>
  </si>
  <si>
    <t>Vispārējā izglītība (Rēzeknes pamatskola- attīstības centrs)</t>
  </si>
  <si>
    <t xml:space="preserve">  -   pašvaldības dotācija</t>
  </si>
  <si>
    <t>Pašvaldību atmaksa valsts budžetam par iepriekšējos gados saņemto, bet neizlietoto valsts budžeta transfertu uzturēšanas izdevumiem( 7245 k.)</t>
  </si>
  <si>
    <t>09.510</t>
  </si>
  <si>
    <t>Interešu un profesionālās ievirzes izglītība</t>
  </si>
  <si>
    <t>Norēķini par citu pašvaldību izglītības iestāžu sniegtajiem pakalpojumiem</t>
  </si>
  <si>
    <t>8.290-2</t>
  </si>
  <si>
    <t>Valsts budžeta mērķdotācija māksliniecisko kolektīvu vadītāju darba samaksai un valsts sociālās apdrošināšanas obligātajām iemaksām</t>
  </si>
  <si>
    <t xml:space="preserve">   -   pašvaldības dotācija</t>
  </si>
  <si>
    <t xml:space="preserve"> -    pašvaldību saņemtie valsts budžeta transferti noteiktam mērķim</t>
  </si>
  <si>
    <t xml:space="preserve">Pašvaldību no valsts budžeta iestādēm saņemtie transferti ES līdzfinansētajiem projektiem </t>
  </si>
  <si>
    <t>Pašvaldību uzturēšanas izdevumu transferti citām pašvaldībām</t>
  </si>
  <si>
    <t>Pašvaldību atmaksa valsts budžetam par iepriekšējos gados saņemto, bet neizlietoto valsts budžeta transfertu uzturēšanas izdevumiem(7245 k.)</t>
  </si>
  <si>
    <t>10.910-0</t>
  </si>
  <si>
    <t xml:space="preserve">    -  pašvaldības dotācija</t>
  </si>
  <si>
    <t xml:space="preserve">   - pašvaldību saņemtie valsts budžeta transferti noteiktam mērķim</t>
  </si>
  <si>
    <t>Ārvalstu finanšu palīdzība</t>
  </si>
  <si>
    <t>10.400</t>
  </si>
  <si>
    <t>Atbalsts ģimenēm ar bērniem</t>
  </si>
  <si>
    <t>Mājokļa atbalsts</t>
  </si>
  <si>
    <t xml:space="preserve">        pašvaldības dotācija</t>
  </si>
  <si>
    <t xml:space="preserve">   Maksas pakalpojumi un citi pašu ieņēmumi</t>
  </si>
  <si>
    <t>10.700</t>
  </si>
  <si>
    <t>Pārējais citur neklasificēts atbalsts sociāli atstumtām personām</t>
  </si>
  <si>
    <t>10.120-2</t>
  </si>
  <si>
    <t xml:space="preserve"> Sociālā aizsardzība invaliditātes gadījumā (asistenta pakalpojumi) </t>
  </si>
  <si>
    <t>10.120-3</t>
  </si>
  <si>
    <t>Dotācija no vispārējiem ieņēmumiem ( pašvaldības dotācija)</t>
  </si>
  <si>
    <t>10.120-5</t>
  </si>
  <si>
    <t>Projekts "Pakalpojumu infrastruktūras attīstība deinstitucionalizācijas  plānu īstenošanai Rēzeknes pilsētas pašvaldībā "(DAC un specializētās darbnīcas pieaugušām personām ar GRT)</t>
  </si>
  <si>
    <t>10.120-6-At.</t>
  </si>
  <si>
    <t xml:space="preserve">    Projekts "Pakalpojumu infrastruktūras attīstība Rēzeknē"  Atbrīvošanas aleja                                                                                                                          </t>
  </si>
  <si>
    <t>10.200-4</t>
  </si>
  <si>
    <t>Pensionāru sociālo pakalpojumu centrs</t>
  </si>
  <si>
    <t xml:space="preserve">      -   pašvaldības dotācija</t>
  </si>
  <si>
    <t xml:space="preserve">      -   pašvaldību saņemtie valsts budžeta transferti noteiktam mērķim</t>
  </si>
  <si>
    <t>Ieņēmumi pašvaldību budžetā no citām pašvaldībām</t>
  </si>
  <si>
    <t> Pārējie valsts budžeta iestāžu uzturēšanas  izdevumu transferti pašvaldībām</t>
  </si>
  <si>
    <t>10.200-3</t>
  </si>
  <si>
    <t>Subsīdijas komersantiem  atbalstam  veciem cilvēkiem</t>
  </si>
  <si>
    <t>10.200-5</t>
  </si>
  <si>
    <t>Aprūpes mājās birojs</t>
  </si>
  <si>
    <t>10.400-3</t>
  </si>
  <si>
    <t>Vardarbībā cietušo bērnu rehabilitācija</t>
  </si>
  <si>
    <t xml:space="preserve">     darba samaksa</t>
  </si>
  <si>
    <t>10.400-6</t>
  </si>
  <si>
    <t xml:space="preserve"> Atbalsts ģimenēm ar bērniem un bērniem - bāreņiem</t>
  </si>
  <si>
    <t>Dotācija no vispārējiem ieņēmumiem, t.sk.;</t>
  </si>
  <si>
    <t xml:space="preserve">   -  pašvaldības dotācija</t>
  </si>
  <si>
    <t xml:space="preserve">  -   pašvaldību saņemtie valsts budžeta transferti noteiktam mērķim</t>
  </si>
  <si>
    <t>10.400-8</t>
  </si>
  <si>
    <t>Projekts "Pakalpojumu infrastruktūras attīstība deinstitucionalizācijas  plānu īstenošanai Rēzeknes pilsētas pašvaldībā "</t>
  </si>
  <si>
    <t>10.400-9</t>
  </si>
  <si>
    <t>10.400-10</t>
  </si>
  <si>
    <t>Projekts "Sociālo pakalpojumu atbalsta sistēmas pilnveide"</t>
  </si>
  <si>
    <t>10.700-1</t>
  </si>
  <si>
    <t>Patversme</t>
  </si>
  <si>
    <t>06.260</t>
  </si>
  <si>
    <t>Sadarbība ar nevalstiskajām organizācijām</t>
  </si>
  <si>
    <t>Ieņēmumi - kopā</t>
  </si>
  <si>
    <t xml:space="preserve"> - Dotācija</t>
  </si>
  <si>
    <t>10.700-2</t>
  </si>
  <si>
    <t>Subsīdijas un dotācijas, t.sk.:</t>
  </si>
  <si>
    <t xml:space="preserve">Latvijas Neredzīgo biedrība </t>
  </si>
  <si>
    <t xml:space="preserve">"Latvijas Nedzirdīgo  Savienība" Rēzeknes reģionālā biedrība </t>
  </si>
  <si>
    <t xml:space="preserve">Rēzeknes Invalīdu biedrība  </t>
  </si>
  <si>
    <t xml:space="preserve">Latvijas Politiski represēto apvienības Rēzeknes klubs  </t>
  </si>
  <si>
    <t xml:space="preserve">Rēzeknes diabēta biedrība </t>
  </si>
  <si>
    <t>Rēzeknes latgaliešu kultūras biedrība"  Latgalieši"</t>
  </si>
  <si>
    <t>Biedrība "Autisma atbalsta punkts Rēzeknē "</t>
  </si>
  <si>
    <t>Nodibinājums Labdarības fonds Radīšana</t>
  </si>
  <si>
    <t>10.700-3</t>
  </si>
  <si>
    <t xml:space="preserve">Projekts "Eiropas Atbalsta fonds vistrūcīgākajām personām"       </t>
  </si>
  <si>
    <t>10.700-4</t>
  </si>
  <si>
    <t xml:space="preserve"> Vardarbībā cietušo un vardarbību veikušo pilngadīgo personu  rehabilitācija  </t>
  </si>
  <si>
    <t>09.510-4</t>
  </si>
  <si>
    <t xml:space="preserve">  Projekts "PROTI un DARI"   </t>
  </si>
  <si>
    <t xml:space="preserve">     9.510</t>
  </si>
  <si>
    <t xml:space="preserve"> Pašvaldību saņemtie valsts budžeta transferti noteiktam mērķim ( dotācija no valsts budžeta)</t>
  </si>
  <si>
    <t>08.610-1</t>
  </si>
  <si>
    <t>Pašvaldību saņemtie valsts budžeta transferti noteiktam mērķim ( dotācija no valsts budžeta)</t>
  </si>
  <si>
    <t>08.610-2</t>
  </si>
  <si>
    <t xml:space="preserve">Rēzeknes Sporta pārvaldes peldbaseina  darbības nodrošinājums </t>
  </si>
  <si>
    <t>08.100</t>
  </si>
  <si>
    <t>Sporta pasākumi</t>
  </si>
  <si>
    <t>Dotācijas sporta klubu aktivitāšu un sporta pasākumu atbalstīšanai</t>
  </si>
  <si>
    <t>Subsīdijas un dotācijas, t.sk:</t>
  </si>
  <si>
    <t xml:space="preserve">Biedrība " Centrālais auto – moto klubs "Latgale "" </t>
  </si>
  <si>
    <t xml:space="preserve">  Biedrība ASILA </t>
  </si>
  <si>
    <t xml:space="preserve"> Rēzeknes pilsētas SK KUMGAN </t>
  </si>
  <si>
    <t xml:space="preserve">  Latvijas Nedzirdīgo Savienība Rēzeknes reģionālā biedrība </t>
  </si>
  <si>
    <t xml:space="preserve">Interešu un profesionālās ievirzes izglītība </t>
  </si>
  <si>
    <t xml:space="preserve">  -    pašvaldības dotācija</t>
  </si>
  <si>
    <t>Ieņēmumi no valsts un pašvaldību kustamā īpašuma un mantas realizācijas</t>
  </si>
  <si>
    <t xml:space="preserve">Pašvaldību saņemtie valsts budžeta transferti noteiktam mērķim  (mērķdotācija no valsts budžeta) </t>
  </si>
  <si>
    <t>Pašvaldību uzturēšanas izdevumu transferti valsts budžeta daļēji finansētām atvasinātajām publiskajām personām, budžeta nefinansētajām iestādēm( 7270 k.)</t>
  </si>
  <si>
    <t>Maksājumi no valsts budžeta iestādēm pašvaldībām</t>
  </si>
  <si>
    <t>08.200</t>
  </si>
  <si>
    <t>Kultūra - kopā</t>
  </si>
  <si>
    <t>08.210</t>
  </si>
  <si>
    <t>Bibliotēkas</t>
  </si>
  <si>
    <t>08.220</t>
  </si>
  <si>
    <t>08.290-8</t>
  </si>
  <si>
    <t>Radošie kolektīvi (KN)</t>
  </si>
  <si>
    <t>Pašvaldību budžeta uzturēšanas izdevumu transferti citām pašvaldībām (7210 k.)</t>
  </si>
  <si>
    <t>08.230-1</t>
  </si>
  <si>
    <t>Nacionālo biedrību kultūras nams</t>
  </si>
  <si>
    <t xml:space="preserve"> -  pašvaldības dotācija</t>
  </si>
  <si>
    <t>08.230-FWM</t>
  </si>
  <si>
    <t xml:space="preserve">Sociālie pabalsti
</t>
  </si>
  <si>
    <t>08.230_IKV</t>
  </si>
  <si>
    <t>08.230_BAC</t>
  </si>
  <si>
    <t xml:space="preserve">Projekts" Be Ambassadors of your Culture"      
</t>
  </si>
  <si>
    <t>08.290-1</t>
  </si>
  <si>
    <t>Kultūras pasākumi</t>
  </si>
  <si>
    <t>Pašvaldību uzturēšanas izdevumu transferti (izņemot atmaksas) uz valsts budžetu (7247 kods)</t>
  </si>
  <si>
    <t xml:space="preserve">Valsts budžeta mērķdotācija māksliniecisko kolektīvu vadītāju darba samaksai un valsts sociālās apdrošināšanas obligātajām iemaksām </t>
  </si>
  <si>
    <t>08.290-4-L</t>
  </si>
  <si>
    <t xml:space="preserve">  Biedrība   "Latgalieši" </t>
  </si>
  <si>
    <t>08.290-9</t>
  </si>
  <si>
    <t>Latviešu dziesmu svētki</t>
  </si>
  <si>
    <t>8.290-6</t>
  </si>
  <si>
    <t>Jāņa Ivanova Rēzeknes mūzikas vidusskola</t>
  </si>
  <si>
    <t>08.290-10</t>
  </si>
  <si>
    <t>Rēzeknes mākslas un dizaina vidusskola</t>
  </si>
  <si>
    <t>08.300</t>
  </si>
  <si>
    <t>8.400.</t>
  </si>
  <si>
    <t xml:space="preserve">Reliģija </t>
  </si>
  <si>
    <t xml:space="preserve">   Rēzeknes  Jēzus Sirds Romas katoļu katedrālei</t>
  </si>
  <si>
    <t xml:space="preserve">   Rēzeknes Vissvētās Dievmātes Piedzimšanas pareizticīgo baznīcai </t>
  </si>
  <si>
    <t xml:space="preserve">   Rēzeknes vecticībnieku kapu draudzei</t>
  </si>
  <si>
    <t xml:space="preserve">   Rēzeknes Svētās Trīsvienības evaņģēliski luteriskā draudzei</t>
  </si>
  <si>
    <t xml:space="preserve">04.730. </t>
  </si>
  <si>
    <t xml:space="preserve">Tūrisma centrs </t>
  </si>
  <si>
    <t>Pašvaldību uzturēšanas izdevumu transferti valsts budžeta daļēji finansētām atvasinātajām publiskajām personām, budžeta nefinansētajām iestādēm</t>
  </si>
  <si>
    <t>04.900.</t>
  </si>
  <si>
    <t>Pārējā citur neklasificēta ekonomiskā darbība</t>
  </si>
  <si>
    <t>09.510.</t>
  </si>
  <si>
    <t>Pašvaldību atmaksa valsts budžetam par iepriekšējos gados saņemtajiem valsts budžeta transfertiem uzturēšanas izdevumiem ES līdzfinansētajos projektos (pasākumos)(7246 k.)</t>
  </si>
  <si>
    <t>Pašvaldību uzturēšanas izdevumu transferti valsts budžeta daļēji finansētām atvasinātajām publiskajām personām, budžeta nefinansētajām iestādēm (7270 k.)</t>
  </si>
  <si>
    <t xml:space="preserve"> Biedrība "Karatē klubs SATORI "</t>
  </si>
  <si>
    <t xml:space="preserve"> Līdzekļu atlikums gada sākumā      </t>
  </si>
  <si>
    <t xml:space="preserve">Līdzekļu atlikums gada sākumā </t>
  </si>
  <si>
    <t xml:space="preserve">
Sociāla rakstura maksājumi un kompensācijas
</t>
  </si>
  <si>
    <t xml:space="preserve"> 07.490-1</t>
  </si>
  <si>
    <t>04.510-P61</t>
  </si>
  <si>
    <t>04.900-P61</t>
  </si>
  <si>
    <t xml:space="preserve">06.600-3 </t>
  </si>
  <si>
    <t xml:space="preserve"> Energopārvaldības sistēmas uzturēšana un sertificēšana</t>
  </si>
  <si>
    <r>
      <t xml:space="preserve">    </t>
    </r>
    <r>
      <rPr>
        <i/>
        <sz val="10"/>
        <rFont val="Times New Roman"/>
        <family val="1"/>
      </rPr>
      <t>budžeta izpildītāju kontos</t>
    </r>
  </si>
  <si>
    <r>
      <t>Finanšu  pārvaldes darbības nodrošinājums</t>
    </r>
    <r>
      <rPr>
        <sz val="10"/>
        <rFont val="Arial"/>
        <family val="1"/>
      </rPr>
      <t xml:space="preserve"> </t>
    </r>
  </si>
  <si>
    <r>
      <t xml:space="preserve">Pilsētas apstādījumu uzturēšana un atjaunošana  </t>
    </r>
    <r>
      <rPr>
        <sz val="10"/>
        <rFont val="Arial"/>
        <family val="1"/>
      </rPr>
      <t xml:space="preserve"> </t>
    </r>
  </si>
  <si>
    <r>
      <t>Rēzeknes Sporta pārvaldes darbības nodrošinājums</t>
    </r>
    <r>
      <rPr>
        <sz val="10"/>
        <rFont val="Arial"/>
        <family val="1"/>
      </rPr>
      <t xml:space="preserve"> </t>
    </r>
  </si>
  <si>
    <r>
      <t>Kultūrvēstures muzejs</t>
    </r>
    <r>
      <rPr>
        <sz val="10"/>
        <rFont val="Arial"/>
        <family val="1"/>
      </rPr>
      <t xml:space="preserve"> </t>
    </r>
  </si>
  <si>
    <r>
      <t>Laikraksts "Rēzeknes vēstnesis"</t>
    </r>
    <r>
      <rPr>
        <sz val="10"/>
        <rFont val="Arial"/>
        <family val="1"/>
      </rPr>
      <t xml:space="preserve">  </t>
    </r>
  </si>
  <si>
    <t>Pašvaldību  transferti (atmaksa aizdevējam aizņēmumu saņemtās atmaksas apmērā, nepārsniedzot aizņēmuma apmēru Eiropas Savienības līdzfinansējuma daļai)</t>
  </si>
  <si>
    <t xml:space="preserve"> 
Dažādi nenodokļu ieņēmumi</t>
  </si>
  <si>
    <t>10.500-P63</t>
  </si>
  <si>
    <t>08.100-P62</t>
  </si>
  <si>
    <t xml:space="preserve">atalgojums </t>
  </si>
  <si>
    <t xml:space="preserve">Sociālie pabalsti </t>
  </si>
  <si>
    <t>Daudzfunkcionālais sociālo pakalpojumu centrs</t>
  </si>
  <si>
    <t>10.120-6</t>
  </si>
  <si>
    <t>05.400</t>
  </si>
  <si>
    <t>Bioloģiskās daudzveidības un ainavas aizsardzība</t>
  </si>
  <si>
    <t xml:space="preserve">Atpūtas un sporta pasākumi </t>
  </si>
  <si>
    <t>10.120-7</t>
  </si>
  <si>
    <t>Piepūšamās futbola halles būvniecība</t>
  </si>
  <si>
    <t>9. Rēzeknes valstspilsētas pašvaldības iestāde "Austrumlatvijas radošo pakalpojumu centrs"</t>
  </si>
  <si>
    <t>07. Rēzeknes valstspilsētas pašvaldības aģentūra "Rēzeknes Kultūras un Tūrisma centrs"</t>
  </si>
  <si>
    <t>Pašvaldību uzturēšanas izdevumu transferti valsts budžeta daļēji finansētām atvasinātām publiskām personām un budžeta nefinansētām iestādēm (kods 7270)</t>
  </si>
  <si>
    <t>Pašvaldības un tās iestāžu savstarpējie transferti (atmaksa aizdevējam aizņēmumu saņemtās atmaksas apmērā, nepārsniedzot aizņēmuma apmēru Eiropas Savienības līdzfinansējuma daļai)( kods 7230-1  )</t>
  </si>
  <si>
    <t>SIA " Rēzeknes Satiksme "</t>
  </si>
  <si>
    <t xml:space="preserve">Pašvaldību atmaksa valsts budžetam par iepriekšējos gados saņemtajiem valsts budžeta transfertiem uzturēšanas izdevumiem Eiropas Savienības politiku instrumentu un pārējās ārvalstu finanšu palīdzības līdzfinansētajos projektos (pasākumos)   (7246 kods)                                 </t>
  </si>
  <si>
    <r>
      <t xml:space="preserve">4.510 - </t>
    </r>
    <r>
      <rPr>
        <i/>
        <sz val="10"/>
        <rFont val="Times New Roman"/>
        <family val="1"/>
      </rPr>
      <t xml:space="preserve">pašvaldība  </t>
    </r>
  </si>
  <si>
    <r>
      <t>04.510 -</t>
    </r>
    <r>
      <rPr>
        <i/>
        <sz val="10"/>
        <rFont val="Times New Roman"/>
        <family val="1"/>
      </rPr>
      <t xml:space="preserve"> valsts</t>
    </r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</si>
  <si>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</si>
  <si>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 xml:space="preserve"> Sociāla rakstura maksājumi un kompensācijas</t>
  </si>
  <si>
    <t xml:space="preserve"> - Sociāla rakstura maksājumi un kompensācijas</t>
  </si>
  <si>
    <t xml:space="preserve">Covid-19 vakcinācijas centra darbības nodrošināšana </t>
  </si>
  <si>
    <t>Pašvaldības uzturēšanas izdevumu transferti (Atgriezts priekšfinansējums) ( kods 7230-3k.)</t>
  </si>
  <si>
    <t>SIA " Rēzeknes ūdens "</t>
  </si>
  <si>
    <t>4.740.</t>
  </si>
  <si>
    <t>Uzturēšanas izdevumi:</t>
  </si>
  <si>
    <t xml:space="preserve">     -pašvaldības dotācija</t>
  </si>
  <si>
    <t>06.200.</t>
  </si>
  <si>
    <t xml:space="preserve"> 
Teritoriju attīstība</t>
  </si>
  <si>
    <t xml:space="preserve">  Līdzekļu atlikums gada sākumā</t>
  </si>
  <si>
    <t xml:space="preserve">   Dotācija</t>
  </si>
  <si>
    <t>08.100-1</t>
  </si>
  <si>
    <t>08.620-7</t>
  </si>
  <si>
    <t xml:space="preserve"> Tehniskās dokumentācijas sagatavošana sakarā ar plānojamiem projektiem </t>
  </si>
  <si>
    <t>Projekts "PII "Vinnijs Pūks" J.Tiņanova ielā 31A "</t>
  </si>
  <si>
    <t>09.110-P64</t>
  </si>
  <si>
    <t>Pašvaldības autonomo funkciju veikšanai nepieciešamā nekustamā īpašuma iegāde</t>
  </si>
  <si>
    <t>Sociāla rakstura maksājumi un kompensācijas</t>
  </si>
  <si>
    <t xml:space="preserve">Subsīdijas un dotācijas </t>
  </si>
  <si>
    <t>No valsts budžeta daļēji finansēto atvasināto publisko personu un budžeta nefinansēto iestāžu transferti</t>
  </si>
  <si>
    <t>Biedrība "SAKURATE"</t>
  </si>
  <si>
    <t xml:space="preserve"> Sporta biedrība "Sporta klubs" Ezerzeme ""</t>
  </si>
  <si>
    <t xml:space="preserve"> Biedrība "CAMK"Latgale ""</t>
  </si>
  <si>
    <t>Biedrība "Sporta klubs "CRYSTAL""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</si>
  <si>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                      (7246 k.)</t>
  </si>
  <si>
    <t>2023.gada  budžets</t>
  </si>
  <si>
    <t>2023.gada budžeta grozījumi</t>
  </si>
  <si>
    <t xml:space="preserve"> Iestādes ieņēmumi</t>
  </si>
  <si>
    <t>Ieņēmumi no valsts (pašvaldību) īpašuma iznomāšanas, pārdošanas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</si>
  <si>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(pasākumos)(9263 k.)</t>
  </si>
  <si>
    <t xml:space="preserve">Pašvaldības padotības iestāžu savstarpēji transferti   ( 7230-2k.) </t>
  </si>
  <si>
    <t xml:space="preserve">Pašvaldību uzturēšanas izdevumu transferti (Atgriezts priekšfinansējums no pašvaldības līdzekļiem) (7230 - 3  kods)       </t>
  </si>
  <si>
    <t xml:space="preserve">  t.sk.   Latgaliešu kultūras biedrība</t>
  </si>
  <si>
    <t>01.600-1</t>
  </si>
  <si>
    <t xml:space="preserve"> 
Saeimas vēlēšanas</t>
  </si>
  <si>
    <t>1.600-3</t>
  </si>
  <si>
    <t>Parakstu vākšana</t>
  </si>
  <si>
    <t xml:space="preserve">atalgojums   
</t>
  </si>
  <si>
    <t>06.600-3</t>
  </si>
  <si>
    <t>Energopārvaldības sistēmas uzturēšana un sertificēšana</t>
  </si>
  <si>
    <t>Kārtējie izdevumi, t.sk.</t>
  </si>
  <si>
    <t xml:space="preserve">atalgojums   </t>
  </si>
  <si>
    <t>08.100 - halle</t>
  </si>
  <si>
    <t>Pašvaldības un tās iestāžu savstarpējie transferti (Atgriezts priekšfinansējums  no pašvaldības līdzekļiem)( 7230-3 kods )</t>
  </si>
  <si>
    <t>09.110-P65</t>
  </si>
  <si>
    <t xml:space="preserve"> Izdevumi atbalsta pasākumu Ukrainas civiliedzīvotājiem nodrošināšanai     </t>
  </si>
  <si>
    <r>
      <t>Pilsētvides un attīstības pārvaldes darbības nodrošinājums</t>
    </r>
    <r>
      <rPr>
        <sz val="10"/>
        <rFont val="Arial"/>
        <family val="1"/>
      </rPr>
      <t xml:space="preserve"> </t>
    </r>
  </si>
  <si>
    <t xml:space="preserve">Promenādes un dabas takas savienojošā posma izbūve, Kovšu ezera parkā un Pilskalna projekta aktualizēšana </t>
  </si>
  <si>
    <t>4.900-4</t>
  </si>
  <si>
    <t xml:space="preserve"> 
Pašvaldības un tās iestāžu savstarpējie transferti</t>
  </si>
  <si>
    <t>04. Rēzeknes valstspilsētas  pašvaldības   Izglītības pārvalde</t>
  </si>
  <si>
    <t xml:space="preserve"> Sociālā aizsardzība invaliditātes gadījumā (pakalpojumu apmaksa) </t>
  </si>
  <si>
    <t>10.400-4</t>
  </si>
  <si>
    <t>Valsts mērķdotācija sociālajiem darbiniekiem, kuri veic sociālo darbu ar ģimenēm ar bērniem</t>
  </si>
  <si>
    <t xml:space="preserve"> Interešu un profesionālās ievirzes izglītība     </t>
  </si>
  <si>
    <t>10.920-Energo</t>
  </si>
  <si>
    <t xml:space="preserve"> -  pašvaldību saņemtie valsts budžeta transferti noteiktam mērķim</t>
  </si>
  <si>
    <t>Pašvaldību uzturēšanas izdevumu transferti (atmaksa aizdevējam aizņēmumu saņemtās atmaksas apmērā, nepārsniedzot aizņēmuma apmēru Eiropas Savienības līdzfinansējuma daļai)(7230-1kods)</t>
  </si>
  <si>
    <t xml:space="preserve"> -    pašvaldības dotācija</t>
  </si>
  <si>
    <t>Pašvaldības padotības iestāžu savstarpēji transferti(7230-2k.)</t>
  </si>
  <si>
    <t>Pašvaldības padotības iestāžu savstarpēji transferti (7230-2k.)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</si>
  <si>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(7246 kods)</t>
  </si>
  <si>
    <t>9.630</t>
  </si>
  <si>
    <t xml:space="preserve">Izglītojamo izmitināšanas pakalpojumi          </t>
  </si>
  <si>
    <t>Iestādes ieņēmumi</t>
  </si>
  <si>
    <t>Pašvaldību saņemtie valsts budžeta transferti ( mērķdotācija no valsts budžeta)</t>
  </si>
  <si>
    <t>Pašvaldību no valsts budžeta iestādēm saņemtie transferti ES politiku instrumentu un pārējās ārvalstu finanšu palīdzības līdzfinansētajiem projektiem (pasākumiem)</t>
  </si>
  <si>
    <t>9.620-1</t>
  </si>
  <si>
    <t xml:space="preserve">Izglītojamo ēdināšanas pakalpojumi (skolas)    </t>
  </si>
  <si>
    <t xml:space="preserve">Izglītojamo ēdināšanas pakalpojumi   (pirmsskolas)  </t>
  </si>
  <si>
    <t xml:space="preserve"> -   pašvaldības dotācija</t>
  </si>
  <si>
    <t xml:space="preserve"> -     pašvaldības dotācija</t>
  </si>
  <si>
    <t xml:space="preserve"> Biedrība " ATMA "</t>
  </si>
  <si>
    <t xml:space="preserve"> Biedrība " Rēzekne   FA "</t>
  </si>
  <si>
    <t>9.620-2</t>
  </si>
  <si>
    <t xml:space="preserve">Daugavas vanagi Latvijā </t>
  </si>
  <si>
    <t xml:space="preserve">12. Afganistānas kara un citu militāro konfliktu veterānu biedrība </t>
  </si>
  <si>
    <t xml:space="preserve">14. Labdarības fonds Radīšana </t>
  </si>
  <si>
    <t xml:space="preserve">15. Rēzeknes pilsētas un novada pensionāru apvienība </t>
  </si>
  <si>
    <t xml:space="preserve"> Rēzeknes valstspilsētas pašvaldības Vadības un  administrācijas darbības  nodrošinājums</t>
  </si>
  <si>
    <t>01.   Rēzeknes valstspilsētas  pašvaldība</t>
  </si>
  <si>
    <t xml:space="preserve">Projekts  " Rīgas iela -Biznesa klasteru attīstība Rēzeknes pilsētā un komercdarbības atbalsta infrastruktūras izveide" </t>
  </si>
  <si>
    <t xml:space="preserve">6.  Rēzeknes valstspilsētas  pašvaldības Sporta pārvalde  </t>
  </si>
  <si>
    <t xml:space="preserve">  Energoresursu cenu ārkārtēja pieauguma samazinājuma pasākumi</t>
  </si>
  <si>
    <t>03. Rēzeknes valstspilsētas pašvaldības Pilsētvides un attīstības pārvalde</t>
  </si>
  <si>
    <t>02.  Rēzeknes valstspilsētas domes Finanšu pārvalde</t>
  </si>
  <si>
    <t>Starptautiskā palīdzība   (7730-k.)</t>
  </si>
  <si>
    <t xml:space="preserve">8.  Pašvaldību kopīgā iestāde "Rēzeknes speciālās ekonomiskās zonas pārvalde"    </t>
  </si>
  <si>
    <t>Pašvaldības padotības iestāžu savstarpēji transferti (7230-2 k.)</t>
  </si>
  <si>
    <t>Projekts   "Kultūras nama ēkas pārbūve Brāļu Skrindu ielā 3, Rēzeknē"</t>
  </si>
  <si>
    <t xml:space="preserve">Pārrobežu projekts  " PROMOTER" </t>
  </si>
  <si>
    <t>06.600-1-P1</t>
  </si>
  <si>
    <t>8.230-P67</t>
  </si>
  <si>
    <t>06.200-P66</t>
  </si>
  <si>
    <t xml:space="preserve"> 
Pašvaldību uzturēšanas izdevumu transferti valsts budžeta daļēji finansētām atvasinātām publiskām personām un budžeta nefinansētām iestādēm(7270 kods)</t>
  </si>
  <si>
    <t>06.200-P68</t>
  </si>
  <si>
    <t>Pašvaldību uzturēšanas izdevumu transferti valsts budžeta daļēji finansētām atvasinātām publiskām personām un budžeta nefinansētām iestādēm(7270 kods)</t>
  </si>
  <si>
    <t>06.200-P69</t>
  </si>
  <si>
    <t xml:space="preserve">Projekts "Pure Water - ūdens ekspozīcija " </t>
  </si>
  <si>
    <t xml:space="preserve">   -   pašvaldību saņemtie valsts budžeta transferti noteiktam mērķim</t>
  </si>
  <si>
    <t xml:space="preserve"> - Dotācija no vispārējiem ieņēmumiem,t.sk.</t>
  </si>
  <si>
    <t xml:space="preserve">   -  dotācija no vispārējiem ieņēmumiem (aizņēmums   budžeta un finanšu vadībai)</t>
  </si>
  <si>
    <t xml:space="preserve">  - Dotācija no vispārējiem ieņēmumiem,(aizņēmums   budžeta un finanšu vadībai)</t>
  </si>
  <si>
    <t xml:space="preserve">  - pašvaldības dotācija</t>
  </si>
  <si>
    <t xml:space="preserve">  pašvaldības dotācija (aizņēmums  budžeta un finanšu vadībai)</t>
  </si>
  <si>
    <t>pašvaldības dotācija (aizņēmums  budžeta un finanšu vadībai)</t>
  </si>
  <si>
    <t xml:space="preserve">  - pašvaldības dotācija(aizņēmums   budžeta un finanšu vadībai)</t>
  </si>
  <si>
    <t xml:space="preserve">    -     pašvaldības dotācija</t>
  </si>
  <si>
    <t xml:space="preserve">Starptautiskā palīdzība </t>
  </si>
  <si>
    <t xml:space="preserve">      -  pašvaldības dotācija </t>
  </si>
  <si>
    <t xml:space="preserve">   -  dotācija no vispārējiem ieņēmumiem (aizņēmums   budžeta un finanšu vadībai)   (stabilizācijas aizdevums)</t>
  </si>
  <si>
    <t xml:space="preserve">  -  dotācija no vispārējiem ieņēmumiem (aizņēmums   budžeta un finanšu vadībai)   (stabilizācijas aizdevums)</t>
  </si>
  <si>
    <t>Pašvaldības un tās iestāžu savstarpējie transferti (atmaksa aizdevējam aizņēmumu saņemtās atmaksas apmērā, nepārsniedzot aizņēmuma apmēru Eiropas Savienības līdzfinansējuma daļai)</t>
  </si>
  <si>
    <t>10.600 .</t>
  </si>
  <si>
    <r>
      <t xml:space="preserve">   -  dotācija no vispārējiem ieņēmumiem (aizņēmums   budžeta un finanšu vadībai)  </t>
    </r>
    <r>
      <rPr>
        <b/>
        <sz val="10"/>
        <color indexed="10"/>
        <rFont val="Times New Roman"/>
        <family val="1"/>
      </rPr>
      <t xml:space="preserve"> </t>
    </r>
  </si>
  <si>
    <t>10.920- Ukrainas</t>
  </si>
  <si>
    <t>3. pielikums</t>
  </si>
  <si>
    <t xml:space="preserve">      Rēzeknes valstspilsētas pašvaldības  29.11.2023. saistošajiem noteikumiem Nr. 18</t>
  </si>
  <si>
    <t>Rēzeknes valstspilsētas  pašvaldības 2023. gada pamatbudžeta ieņēmumu un izdevumu atšifrējums pa funkcionālajām kategorijām</t>
  </si>
  <si>
    <t>Pašvaldības padotības iestāžu savstarpēji transferti   (7230-2k.)</t>
  </si>
  <si>
    <t>Pašvaldības uzturēšanas izdevumu transferti (Ieņēmumi no pašvaldības  īpašuma iznomāšanas, pārdošanas novirzīti pašvaldības pamatbudžetā) (kods 7230-4k.)</t>
  </si>
  <si>
    <t xml:space="preserve">Pašvaldības padotības iestāžu savstarpēji transferti   (7230-2k.) </t>
  </si>
  <si>
    <t>Pašvaldību uzturēšanas izdevumu transferti valsts budžeta daļēji finansētām atvasinātām publiskām personām un budžeta nefinansētām iestādēm (7270 k.)</t>
  </si>
  <si>
    <r>
      <t xml:space="preserve">Rēzeknes valstspilsētas pašvaldības domes priekšsēdētāja vietnieks </t>
    </r>
    <r>
      <rPr>
        <i/>
        <sz val="10"/>
        <rFont val="Times New Roman"/>
        <family val="1"/>
      </rPr>
      <t>A. Stecs</t>
    </r>
  </si>
  <si>
    <t>Kārtējie izdevumi, t.sk.:</t>
  </si>
  <si>
    <t>Pašvaldību transferti citām pašvaldībām (7210k.)</t>
  </si>
  <si>
    <t xml:space="preserve">Pašvaldības padotības iestāžu savstarpēji transferti (7230-2k.) </t>
  </si>
  <si>
    <t xml:space="preserve"> Pašvaldības aģentūras "Rēzeknes Kultūras un Tūrisma centrs" darbības nodrošinājums</t>
  </si>
  <si>
    <t>Biedrība "Galda tenisa klubs Rēzekne"</t>
  </si>
  <si>
    <t xml:space="preserve">Sporta biedrība "Sedna" </t>
  </si>
  <si>
    <t>  Sporta klubs "Dorifor"</t>
  </si>
  <si>
    <t>Dotācija SIA "Olimpiskais centrs Rēzeknē"</t>
  </si>
  <si>
    <t xml:space="preserve">Projekts  "Pievilcīga pilsētvide - Krasta iela gar upi" </t>
  </si>
  <si>
    <t xml:space="preserve">          biedrība Eiroreģions "Ezeru zeme"</t>
  </si>
  <si>
    <t xml:space="preserve"> SIA "Rēzeknes slimnīca"</t>
  </si>
  <si>
    <t>SIA "Olimpiskais centrs Rēzeknē".</t>
  </si>
  <si>
    <t xml:space="preserve"> Dotācija SIA "Austrumlatvijas koncertzāle"</t>
  </si>
  <si>
    <t>Projekts "Rēzeknes rekreācijas centra izveide tūrisma attīstībai"</t>
  </si>
  <si>
    <t>Projekts "Urbex - apzaļumošanas attīstības koncepcija"</t>
  </si>
  <si>
    <t xml:space="preserve">Projekts "Veselības veicināšanas un slimību profilakses pasākumu organizēšana Rēzeknes pilsētā" </t>
  </si>
  <si>
    <t xml:space="preserve">05.   Rēzeknes valstspilsētas  pašvaldības pārvalde "Sociālais dienests"  </t>
  </si>
  <si>
    <t xml:space="preserve">Pārvaldes  "Sociālais dienests"  darbības nodrošinājums  </t>
  </si>
  <si>
    <t>Invalīdu un viņu draugu apvienība "IMPULSS"</t>
  </si>
  <si>
    <t xml:space="preserve">Biedrība "PRO LAKCA" </t>
  </si>
  <si>
    <t xml:space="preserve">Biedrība "Eņģeļi ar mums" </t>
  </si>
  <si>
    <t xml:space="preserve">Biedrība "SAULES STARS AV" </t>
  </si>
  <si>
    <t xml:space="preserve">Projekts "Four wiser monkeys" </t>
  </si>
  <si>
    <t xml:space="preserve">Projekts "Iedvesmojošie kultūras vēstneši" </t>
  </si>
  <si>
    <t>Pašvaldību saņemtie valsts budžeta transferti (mērķdotācija no valsts budžeta)</t>
  </si>
  <si>
    <t xml:space="preserve">Vispārējā izglītība (sākumskolas, pamatskolas, vidusskolas)    </t>
  </si>
  <si>
    <t xml:space="preserve">  pašvaldības dotācija (aizņēmums budžeta un finanšu vadībai)</t>
  </si>
  <si>
    <t>Pašvaldību uzturēšanas izdevumu transferti (atmaksa aizdevējam aizņēmumu saņemtās atmaksas apmērā, nepārsniedzot aizņēmuma apmēru Eiropas Savienības līdzfinansējuma daļai)(kods 7230-1)</t>
  </si>
  <si>
    <t>Projekts  "Nacionālas nozīmes izglītības centra attīstība Rēzeknes pilsētā, izveidojot un modernizējot vispārējās vidējās izglītības mācību vidi kvalitatīvai un mūsdienīgai izglītības ieguvei"</t>
  </si>
  <si>
    <t xml:space="preserve">Projekts "Sporta centra ēkas pārbūve Atbrīvošanas aleja 166A, Rēzekne" </t>
  </si>
  <si>
    <t xml:space="preserve">Projekts "PII "Rotaļa" V.Seiles iela 17" </t>
  </si>
  <si>
    <t xml:space="preserve">Projekts "Green hub - dabas resursu apsaimniekošana" </t>
  </si>
  <si>
    <t xml:space="preserve">Projekts "Zaļās pilsētvides plānošana un pārvaldība ilgtspējīgai pilsētu attīstībai Latvijas – Krievijas robežpilsētās (Shaping cities)"  </t>
  </si>
  <si>
    <t>Projekts  "Deinstitucionalizācijas pasākumu īstenošana Latgales reģionā - pieaugušie "</t>
  </si>
  <si>
    <t>Projekts "Deinstitucionalizācijas pasākumu īstenošana Latgales reģionā - ģimenes ar bērniem "</t>
  </si>
  <si>
    <t xml:space="preserve">Biedrība Telpu Futbola klubs "Rēzekne" </t>
  </si>
  <si>
    <t xml:space="preserve">Biedrība "VIVA" </t>
  </si>
  <si>
    <t>Pašvaldības un tās iestāžu savstarpējie transferti (atmaksa aizdevējam aizņēmumu saņemtās atmaksas apmērā, nepārsniedzot aizņēmuma apmēru Eiropas Savienības līdzfinansējuma daļai)(7230-1 kods )</t>
  </si>
  <si>
    <t xml:space="preserve">Projekts "Rīgas iela - Biznesa klasteru attīstība Rēzeknes pilsētā un komercdarbības atbalsta infrastruktūras izveide" </t>
  </si>
  <si>
    <t>Projekts "Algoti pagaidu sabiedriskie darbi" (Nr.9.1.1.1/15/I/001)</t>
  </si>
  <si>
    <t>Reliģiskie un citi sabiedriskie  pakalpojumi - Sinagogas uzturēšanas izdevumi</t>
  </si>
  <si>
    <t>Pašvaldības padotības iestāžu savstarpēji transferti (kods 7230-2k.)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</si>
</sst>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  <numFmt numFmtId="187" formatCode="[$-426]dddd\,\ yyyy\.\ &quot;gada&quot;\ d\.\ mmmm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Times New Roman"/>
      <family val="1"/>
    </font>
    <font>
      <b/>
      <sz val="10"/>
      <name val="Calibri"/>
      <family val="2"/>
    </font>
    <font>
      <i/>
      <sz val="10"/>
      <name val="Verdana"/>
      <family val="2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7"/>
      <name val="Arial"/>
      <family val="2"/>
    </font>
    <font>
      <sz val="11"/>
      <color indexed="63"/>
      <name val="RobustaTLPro-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9" tint="-0.4999699890613556"/>
      <name val="Arial"/>
      <family val="2"/>
    </font>
    <font>
      <sz val="10"/>
      <color rgb="FF000000"/>
      <name val="Times New Roman"/>
      <family val="1"/>
    </font>
    <font>
      <sz val="11"/>
      <color rgb="FF212529"/>
      <name val="RobustaTLPro-Regular"/>
      <family val="0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justify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16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8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right"/>
    </xf>
    <xf numFmtId="0" fontId="8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60" applyFont="1" applyFill="1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left" vertical="center" wrapText="1" readingOrder="1"/>
    </xf>
    <xf numFmtId="0" fontId="3" fillId="34" borderId="0" xfId="59" applyFont="1" applyFill="1" applyBorder="1" applyAlignment="1">
      <alignment horizontal="right" wrapText="1"/>
      <protection/>
    </xf>
    <xf numFmtId="0" fontId="3" fillId="34" borderId="0" xfId="59" applyFont="1" applyFill="1" applyBorder="1" applyAlignment="1">
      <alignment wrapText="1"/>
      <protection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horizontal="right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readingOrder="1"/>
    </xf>
    <xf numFmtId="0" fontId="3" fillId="34" borderId="0" xfId="0" applyFont="1" applyFill="1" applyBorder="1" applyAlignment="1">
      <alignment/>
    </xf>
    <xf numFmtId="0" fontId="8" fillId="34" borderId="0" xfId="0" applyFont="1" applyFill="1" applyAlignment="1">
      <alignment wrapText="1"/>
    </xf>
    <xf numFmtId="0" fontId="18" fillId="34" borderId="0" xfId="0" applyFont="1" applyFill="1" applyBorder="1" applyAlignment="1">
      <alignment horizontal="right" wrapText="1"/>
    </xf>
    <xf numFmtId="0" fontId="16" fillId="34" borderId="0" xfId="0" applyFont="1" applyFill="1" applyAlignment="1">
      <alignment wrapText="1"/>
    </xf>
    <xf numFmtId="0" fontId="3" fillId="34" borderId="0" xfId="0" applyFont="1" applyFill="1" applyAlignment="1">
      <alignment vertical="center" wrapText="1"/>
    </xf>
    <xf numFmtId="0" fontId="68" fillId="34" borderId="0" xfId="59" applyFont="1" applyFill="1" applyBorder="1" applyAlignment="1">
      <alignment horizontal="right" wrapText="1"/>
      <protection/>
    </xf>
    <xf numFmtId="0" fontId="3" fillId="34" borderId="0" xfId="60" applyFont="1" applyFill="1" applyBorder="1" applyAlignment="1">
      <alignment wrapText="1"/>
      <protection/>
    </xf>
    <xf numFmtId="178" fontId="5" fillId="34" borderId="0" xfId="0" applyNumberFormat="1" applyFont="1" applyFill="1" applyBorder="1" applyAlignment="1">
      <alignment horizontal="right" vertical="top"/>
    </xf>
    <xf numFmtId="178" fontId="5" fillId="34" borderId="0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5" fillId="34" borderId="0" xfId="0" applyFont="1" applyFill="1" applyBorder="1" applyAlignment="1">
      <alignment/>
    </xf>
    <xf numFmtId="178" fontId="5" fillId="34" borderId="0" xfId="0" applyNumberFormat="1" applyFont="1" applyFill="1" applyAlignment="1">
      <alignment horizontal="center" wrapText="1"/>
    </xf>
    <xf numFmtId="178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wrapText="1"/>
    </xf>
    <xf numFmtId="178" fontId="3" fillId="34" borderId="0" xfId="0" applyNumberFormat="1" applyFont="1" applyFill="1" applyAlignment="1">
      <alignment horizontal="right"/>
    </xf>
    <xf numFmtId="2" fontId="5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 horizontal="left" vertical="center" wrapText="1" readingOrder="1"/>
    </xf>
    <xf numFmtId="0" fontId="5" fillId="34" borderId="0" xfId="0" applyFont="1" applyFill="1" applyAlignment="1">
      <alignment horizontal="right" vertical="center"/>
    </xf>
    <xf numFmtId="0" fontId="3" fillId="34" borderId="0" xfId="59" applyFont="1" applyFill="1" applyBorder="1" applyAlignment="1">
      <alignment horizontal="right" vertical="top" wrapText="1"/>
      <protection/>
    </xf>
    <xf numFmtId="0" fontId="3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horizontal="right" vertical="top"/>
    </xf>
    <xf numFmtId="0" fontId="68" fillId="34" borderId="0" xfId="59" applyFont="1" applyFill="1" applyBorder="1" applyAlignment="1">
      <alignment wrapText="1"/>
      <protection/>
    </xf>
    <xf numFmtId="0" fontId="18" fillId="34" borderId="0" xfId="0" applyFont="1" applyFill="1" applyBorder="1" applyAlignment="1">
      <alignment vertical="top" wrapText="1"/>
    </xf>
    <xf numFmtId="0" fontId="8" fillId="34" borderId="0" xfId="60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 horizontal="left"/>
    </xf>
    <xf numFmtId="0" fontId="23" fillId="34" borderId="0" xfId="0" applyFont="1" applyFill="1" applyBorder="1" applyAlignment="1">
      <alignment horizontal="right" wrapText="1"/>
    </xf>
    <xf numFmtId="0" fontId="3" fillId="34" borderId="0" xfId="59" applyFont="1" applyFill="1" applyBorder="1" applyAlignment="1">
      <alignment horizontal="left" wrapText="1" indent="1"/>
      <protection/>
    </xf>
    <xf numFmtId="0" fontId="3" fillId="34" borderId="0" xfId="59" applyFont="1" applyFill="1" applyBorder="1" applyAlignment="1">
      <alignment horizontal="right" vertical="center" wrapText="1"/>
      <protection/>
    </xf>
    <xf numFmtId="0" fontId="8" fillId="34" borderId="0" xfId="59" applyFont="1" applyFill="1" applyBorder="1" applyAlignment="1">
      <alignment wrapText="1"/>
      <protection/>
    </xf>
    <xf numFmtId="0" fontId="8" fillId="34" borderId="0" xfId="0" applyFont="1" applyFill="1" applyAlignment="1">
      <alignment horizontal="justify" vertical="center"/>
    </xf>
    <xf numFmtId="0" fontId="8" fillId="34" borderId="0" xfId="0" applyFont="1" applyFill="1" applyBorder="1" applyAlignment="1">
      <alignment/>
    </xf>
    <xf numFmtId="0" fontId="5" fillId="34" borderId="0" xfId="0" applyFont="1" applyFill="1" applyAlignment="1">
      <alignment horizontal="center" vertical="top"/>
    </xf>
    <xf numFmtId="0" fontId="26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 readingOrder="1"/>
    </xf>
    <xf numFmtId="178" fontId="5" fillId="34" borderId="0" xfId="0" applyNumberFormat="1" applyFont="1" applyFill="1" applyAlignment="1">
      <alignment horizontal="right" vertical="center"/>
    </xf>
    <xf numFmtId="0" fontId="8" fillId="34" borderId="11" xfId="0" applyFont="1" applyFill="1" applyBorder="1" applyAlignment="1">
      <alignment horizontal="right" wrapText="1"/>
    </xf>
    <xf numFmtId="178" fontId="5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3" fillId="34" borderId="0" xfId="60" applyFont="1" applyFill="1" applyAlignment="1">
      <alignment horizontal="left" vertical="top" wrapText="1"/>
      <protection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 wrapText="1" readingOrder="1"/>
    </xf>
    <xf numFmtId="0" fontId="3" fillId="34" borderId="0" xfId="59" applyFont="1" applyFill="1" applyAlignment="1">
      <alignment horizontal="right" wrapText="1"/>
      <protection/>
    </xf>
    <xf numFmtId="0" fontId="3" fillId="34" borderId="0" xfId="59" applyFont="1" applyFill="1" applyAlignment="1">
      <alignment wrapText="1"/>
      <protection/>
    </xf>
    <xf numFmtId="0" fontId="18" fillId="34" borderId="0" xfId="0" applyFont="1" applyFill="1" applyAlignment="1">
      <alignment horizontal="right" wrapText="1"/>
    </xf>
    <xf numFmtId="0" fontId="3" fillId="34" borderId="0" xfId="60" applyFont="1" applyFill="1" applyAlignment="1">
      <alignment wrapText="1"/>
      <protection/>
    </xf>
    <xf numFmtId="0" fontId="5" fillId="34" borderId="0" xfId="0" applyFont="1" applyFill="1" applyAlignment="1">
      <alignment horizontal="right" wrapText="1"/>
    </xf>
    <xf numFmtId="0" fontId="3" fillId="34" borderId="0" xfId="0" applyFont="1" applyFill="1" applyAlignment="1">
      <alignment horizontal="left" vertical="center" readingOrder="1"/>
    </xf>
    <xf numFmtId="0" fontId="8" fillId="34" borderId="0" xfId="0" applyFont="1" applyFill="1" applyAlignment="1">
      <alignment horizontal="left" vertical="center" wrapText="1" readingOrder="1"/>
    </xf>
    <xf numFmtId="0" fontId="3" fillId="34" borderId="0" xfId="59" applyFont="1" applyFill="1" applyAlignment="1">
      <alignment horizontal="right" vertical="top" wrapText="1"/>
      <protection/>
    </xf>
    <xf numFmtId="0" fontId="18" fillId="34" borderId="0" xfId="0" applyFont="1" applyFill="1" applyAlignment="1">
      <alignment vertical="top" wrapText="1"/>
    </xf>
    <xf numFmtId="0" fontId="8" fillId="34" borderId="0" xfId="60" applyFont="1" applyFill="1" applyAlignment="1">
      <alignment horizontal="left" vertical="top" wrapText="1"/>
      <protection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right" wrapText="1"/>
    </xf>
    <xf numFmtId="0" fontId="3" fillId="34" borderId="0" xfId="59" applyFont="1" applyFill="1" applyAlignment="1">
      <alignment horizontal="right" vertical="center" wrapText="1"/>
      <protection/>
    </xf>
    <xf numFmtId="178" fontId="5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 readingOrder="1"/>
    </xf>
    <xf numFmtId="0" fontId="8" fillId="36" borderId="0" xfId="0" applyFont="1" applyFill="1" applyBorder="1" applyAlignment="1">
      <alignment wrapText="1"/>
    </xf>
    <xf numFmtId="0" fontId="8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1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78" fontId="3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10" fontId="0" fillId="36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9" fillId="36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wrapText="1"/>
    </xf>
    <xf numFmtId="0" fontId="0" fillId="36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right"/>
    </xf>
    <xf numFmtId="0" fontId="20" fillId="34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 vertical="top" wrapText="1"/>
    </xf>
    <xf numFmtId="0" fontId="70" fillId="34" borderId="0" xfId="0" applyFont="1" applyFill="1" applyBorder="1" applyAlignment="1">
      <alignment/>
    </xf>
    <xf numFmtId="178" fontId="5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right" vertical="top" wrapText="1"/>
    </xf>
    <xf numFmtId="178" fontId="5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vertical="center" wrapText="1"/>
    </xf>
    <xf numFmtId="2" fontId="5" fillId="34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left" wrapText="1"/>
    </xf>
    <xf numFmtId="0" fontId="7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top"/>
    </xf>
    <xf numFmtId="0" fontId="72" fillId="36" borderId="0" xfId="0" applyFont="1" applyFill="1" applyBorder="1" applyAlignment="1">
      <alignment/>
    </xf>
    <xf numFmtId="0" fontId="72" fillId="34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8" fillId="34" borderId="0" xfId="0" applyFont="1" applyFill="1" applyBorder="1" applyAlignment="1">
      <alignment wrapText="1"/>
    </xf>
    <xf numFmtId="0" fontId="68" fillId="34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70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8" fontId="5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justify" vertical="center"/>
    </xf>
    <xf numFmtId="0" fontId="5" fillId="34" borderId="0" xfId="0" applyFont="1" applyFill="1" applyBorder="1" applyAlignment="1">
      <alignment horizontal="center" vertical="top"/>
    </xf>
    <xf numFmtId="0" fontId="25" fillId="36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7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60" applyFont="1" applyFill="1" applyAlignment="1">
      <alignment wrapText="1"/>
      <protection/>
    </xf>
    <xf numFmtId="0" fontId="3" fillId="0" borderId="0" xfId="59" applyFont="1" applyFill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3" fillId="0" borderId="0" xfId="59" applyFont="1" applyFill="1" applyAlignment="1">
      <alignment horizontal="left" wrapText="1" indent="1"/>
      <protection/>
    </xf>
    <xf numFmtId="0" fontId="16" fillId="0" borderId="0" xfId="0" applyFont="1" applyFill="1" applyAlignment="1">
      <alignment wrapText="1"/>
    </xf>
    <xf numFmtId="0" fontId="8" fillId="34" borderId="0" xfId="0" applyFont="1" applyFill="1" applyAlignment="1">
      <alignment horizontal="left" wrapText="1" readingOrder="1"/>
    </xf>
    <xf numFmtId="0" fontId="8" fillId="34" borderId="0" xfId="0" applyFont="1" applyFill="1" applyAlignment="1">
      <alignment vertical="center" wrapText="1"/>
    </xf>
    <xf numFmtId="0" fontId="8" fillId="34" borderId="0" xfId="59" applyFont="1" applyFill="1" applyAlignment="1">
      <alignment wrapText="1"/>
      <protection/>
    </xf>
    <xf numFmtId="49" fontId="5" fillId="34" borderId="0" xfId="0" applyNumberFormat="1" applyFont="1" applyFill="1" applyAlignment="1">
      <alignment horizontal="right"/>
    </xf>
    <xf numFmtId="0" fontId="3" fillId="34" borderId="0" xfId="60" applyFont="1" applyFill="1" applyAlignment="1">
      <alignment horizontal="center" vertical="center" wrapText="1"/>
      <protection/>
    </xf>
    <xf numFmtId="0" fontId="28" fillId="34" borderId="0" xfId="0" applyFont="1" applyFill="1" applyAlignment="1">
      <alignment/>
    </xf>
    <xf numFmtId="0" fontId="3" fillId="34" borderId="0" xfId="60" applyFont="1" applyFill="1" applyAlignment="1">
      <alignment horizontal="left" vertical="center" wrapText="1"/>
      <protection/>
    </xf>
    <xf numFmtId="178" fontId="5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8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34" borderId="0" xfId="0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64"/>
  <sheetViews>
    <sheetView zoomScale="96" zoomScaleNormal="96" zoomScalePageLayoutView="0" workbookViewId="0" topLeftCell="A1">
      <selection activeCell="B21" sqref="B21"/>
    </sheetView>
  </sheetViews>
  <sheetFormatPr defaultColWidth="9.140625" defaultRowHeight="12.75" zeroHeight="1"/>
  <cols>
    <col min="1" max="1" width="11.28125" style="202" customWidth="1"/>
    <col min="2" max="2" width="59.28125" style="153" customWidth="1"/>
    <col min="3" max="3" width="14.57421875" style="153" customWidth="1"/>
    <col min="4" max="4" width="8.57421875" style="153" hidden="1" customWidth="1"/>
    <col min="5" max="5" width="11.00390625" style="153" hidden="1" customWidth="1"/>
    <col min="6" max="6" width="13.00390625" style="189" customWidth="1"/>
    <col min="7" max="7" width="4.8515625" style="189" customWidth="1"/>
    <col min="8" max="9" width="10.7109375" style="189" customWidth="1"/>
    <col min="10" max="10" width="12.57421875" style="189" customWidth="1"/>
    <col min="11" max="11" width="13.00390625" style="189" customWidth="1"/>
    <col min="12" max="12" width="9.140625" style="153" customWidth="1"/>
    <col min="13" max="13" width="2.7109375" style="153" customWidth="1"/>
    <col min="14" max="14" width="8.57421875" style="153" customWidth="1"/>
    <col min="15" max="15" width="4.28125" style="153" customWidth="1"/>
    <col min="16" max="16" width="0.85546875" style="153" hidden="1" customWidth="1"/>
    <col min="17" max="17" width="0.71875" style="153" hidden="1" customWidth="1"/>
    <col min="18" max="18" width="6.28125" style="153" customWidth="1"/>
    <col min="19" max="19" width="6.00390625" style="153" customWidth="1"/>
    <col min="20" max="20" width="14.140625" style="153" customWidth="1"/>
    <col min="21" max="21" width="11.140625" style="153" customWidth="1"/>
    <col min="22" max="22" width="9.421875" style="153" customWidth="1"/>
    <col min="23" max="23" width="9.140625" style="153" customWidth="1"/>
    <col min="24" max="24" width="12.421875" style="153" customWidth="1"/>
    <col min="25" max="25" width="7.7109375" style="153" customWidth="1"/>
    <col min="26" max="26" width="10.00390625" style="153" customWidth="1"/>
    <col min="27" max="27" width="2.28125" style="153" customWidth="1"/>
    <col min="28" max="28" width="1.28515625" style="153" customWidth="1"/>
    <col min="29" max="31" width="2.140625" style="153" customWidth="1"/>
    <col min="32" max="32" width="11.421875" style="153" customWidth="1"/>
    <col min="33" max="33" width="9.8515625" style="153" customWidth="1"/>
    <col min="34" max="34" width="9.57421875" style="153" customWidth="1"/>
    <col min="35" max="35" width="9.00390625" style="153" customWidth="1"/>
    <col min="36" max="36" width="10.140625" style="153" customWidth="1"/>
    <col min="37" max="37" width="8.28125" style="153" customWidth="1"/>
    <col min="38" max="16384" width="9.140625" style="153" customWidth="1"/>
  </cols>
  <sheetData>
    <row r="1" spans="1:33" ht="14.25" customHeight="1">
      <c r="A1" s="69"/>
      <c r="B1" s="81"/>
      <c r="C1" s="81"/>
      <c r="D1" s="81"/>
      <c r="E1" s="81"/>
      <c r="F1" s="157"/>
      <c r="G1" s="157"/>
      <c r="H1" s="157"/>
      <c r="I1" s="157"/>
      <c r="J1" s="157"/>
      <c r="K1" s="157"/>
      <c r="L1" s="81"/>
      <c r="M1" s="81"/>
      <c r="N1" s="81"/>
      <c r="O1" s="81"/>
      <c r="P1" s="81"/>
      <c r="Q1" s="81"/>
      <c r="R1" s="81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3" ht="12.75">
      <c r="A2" s="69"/>
      <c r="B2" s="266"/>
      <c r="C2" s="266"/>
      <c r="D2" s="266"/>
      <c r="E2" s="266"/>
      <c r="F2" s="183"/>
      <c r="G2" s="183"/>
      <c r="H2" s="183"/>
      <c r="I2" s="183"/>
      <c r="J2" s="183"/>
      <c r="K2" s="183"/>
      <c r="L2" s="121"/>
      <c r="M2" s="121"/>
      <c r="N2" s="121"/>
      <c r="O2" s="121"/>
      <c r="P2" s="121"/>
      <c r="Q2" s="12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4.25" customHeight="1">
      <c r="A3" s="69"/>
      <c r="B3" s="81"/>
      <c r="C3" s="81"/>
      <c r="D3" s="81"/>
      <c r="E3" s="81"/>
      <c r="F3" s="157"/>
      <c r="G3" s="157"/>
      <c r="H3" s="184"/>
      <c r="I3" s="157"/>
      <c r="J3" s="157"/>
      <c r="K3" s="12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5" ht="25.5" customHeight="1">
      <c r="A4" s="267"/>
      <c r="B4" s="267"/>
      <c r="C4" s="267"/>
      <c r="D4" s="122"/>
      <c r="E4" s="122"/>
      <c r="F4" s="185"/>
      <c r="G4" s="185"/>
      <c r="H4" s="185"/>
      <c r="I4" s="185"/>
      <c r="J4" s="186"/>
      <c r="K4" s="121"/>
      <c r="L4" s="70"/>
      <c r="M4" s="70"/>
      <c r="N4" s="70"/>
      <c r="O4" s="70"/>
      <c r="P4" s="70"/>
      <c r="Q4" s="70"/>
      <c r="R4" s="70"/>
      <c r="S4" s="70"/>
      <c r="T4" s="121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3" ht="0.75" customHeight="1">
      <c r="A5" s="160"/>
      <c r="B5" s="68"/>
      <c r="C5" s="66"/>
      <c r="D5" s="66"/>
      <c r="E5" s="66"/>
      <c r="F5" s="187"/>
      <c r="G5" s="187"/>
      <c r="H5" s="187"/>
      <c r="I5" s="187"/>
      <c r="J5" s="187"/>
      <c r="K5" s="18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5" customHeight="1">
      <c r="A6" s="69"/>
      <c r="B6" s="70"/>
      <c r="C6" s="188"/>
      <c r="D6" s="64"/>
      <c r="H6" s="146"/>
      <c r="I6" s="146"/>
      <c r="J6" s="146"/>
      <c r="K6" s="147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</row>
    <row r="7" spans="1:33" ht="43.5" customHeight="1">
      <c r="A7" s="62"/>
      <c r="B7" s="190"/>
      <c r="C7" s="191"/>
      <c r="D7" s="62"/>
      <c r="E7" s="191"/>
      <c r="F7" s="148"/>
      <c r="G7" s="148"/>
      <c r="H7" s="148"/>
      <c r="I7" s="148"/>
      <c r="J7" s="148"/>
      <c r="K7" s="149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70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14.25" customHeight="1">
      <c r="A8" s="72"/>
      <c r="B8" s="121"/>
      <c r="C8" s="62"/>
      <c r="D8" s="62"/>
      <c r="E8" s="62"/>
      <c r="F8" s="148"/>
      <c r="G8" s="148"/>
      <c r="H8" s="148"/>
      <c r="I8" s="148"/>
      <c r="J8" s="148"/>
      <c r="K8" s="149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70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5" ht="22.5" customHeight="1">
      <c r="A9" s="160"/>
      <c r="B9" s="91"/>
      <c r="C9" s="91"/>
      <c r="D9" s="91"/>
      <c r="E9" s="91"/>
      <c r="F9" s="151"/>
      <c r="G9" s="151"/>
      <c r="H9" s="151"/>
      <c r="I9" s="151"/>
      <c r="J9" s="151"/>
      <c r="K9" s="151"/>
      <c r="L9" s="150"/>
      <c r="M9" s="150"/>
      <c r="N9" s="150"/>
      <c r="O9" s="151"/>
      <c r="P9" s="151"/>
      <c r="Q9" s="151"/>
      <c r="R9" s="91"/>
      <c r="S9" s="152"/>
      <c r="U9" s="69"/>
      <c r="V9" s="69"/>
      <c r="W9" s="69"/>
      <c r="X9" s="154"/>
      <c r="Y9" s="154"/>
      <c r="Z9" s="155"/>
      <c r="AA9" s="155"/>
      <c r="AB9" s="156"/>
      <c r="AC9" s="156"/>
      <c r="AD9" s="156"/>
      <c r="AE9" s="156"/>
      <c r="AF9" s="91"/>
      <c r="AG9" s="192"/>
      <c r="AI9" s="81"/>
    </row>
    <row r="10" spans="1:35" ht="17.25" customHeight="1">
      <c r="A10" s="69"/>
      <c r="B10" s="81"/>
      <c r="C10" s="81"/>
      <c r="D10" s="81"/>
      <c r="E10" s="81"/>
      <c r="F10" s="151"/>
      <c r="G10" s="151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81"/>
      <c r="S10" s="69"/>
      <c r="T10" s="77"/>
      <c r="U10" s="81"/>
      <c r="V10" s="81"/>
      <c r="W10" s="81"/>
      <c r="X10" s="154"/>
      <c r="Y10" s="154"/>
      <c r="Z10" s="156"/>
      <c r="AA10" s="156"/>
      <c r="AB10" s="156"/>
      <c r="AC10" s="156"/>
      <c r="AD10" s="156"/>
      <c r="AE10" s="156"/>
      <c r="AF10" s="91"/>
      <c r="AG10" s="193"/>
      <c r="AI10" s="81"/>
    </row>
    <row r="11" spans="1:35" ht="12" customHeight="1">
      <c r="A11" s="69"/>
      <c r="B11" s="81"/>
      <c r="C11" s="81"/>
      <c r="D11" s="81"/>
      <c r="E11" s="81"/>
      <c r="F11" s="151"/>
      <c r="G11" s="151"/>
      <c r="H11" s="157"/>
      <c r="I11" s="157"/>
      <c r="J11" s="157"/>
      <c r="K11" s="157"/>
      <c r="L11" s="150"/>
      <c r="M11" s="150"/>
      <c r="N11" s="150"/>
      <c r="O11" s="150"/>
      <c r="P11" s="150"/>
      <c r="Q11" s="150"/>
      <c r="R11" s="81"/>
      <c r="S11" s="69"/>
      <c r="T11" s="77"/>
      <c r="U11" s="81"/>
      <c r="V11" s="81"/>
      <c r="W11" s="81"/>
      <c r="X11" s="154"/>
      <c r="Y11" s="154"/>
      <c r="Z11" s="156"/>
      <c r="AA11" s="156"/>
      <c r="AB11" s="156"/>
      <c r="AC11" s="156"/>
      <c r="AD11" s="156"/>
      <c r="AE11" s="156"/>
      <c r="AF11" s="91"/>
      <c r="AG11" s="192"/>
      <c r="AI11" s="81"/>
    </row>
    <row r="12" spans="1:35" ht="15.75" customHeight="1">
      <c r="A12" s="69"/>
      <c r="B12" s="77"/>
      <c r="C12" s="81"/>
      <c r="D12" s="81"/>
      <c r="E12" s="81"/>
      <c r="F12" s="151"/>
      <c r="G12" s="151"/>
      <c r="H12" s="157"/>
      <c r="I12" s="157"/>
      <c r="J12" s="157"/>
      <c r="K12" s="157"/>
      <c r="L12" s="158"/>
      <c r="M12" s="157"/>
      <c r="N12" s="157"/>
      <c r="O12" s="157"/>
      <c r="P12" s="157"/>
      <c r="Q12" s="157"/>
      <c r="R12" s="81"/>
      <c r="S12" s="69"/>
      <c r="T12" s="77"/>
      <c r="U12" s="81"/>
      <c r="V12" s="81"/>
      <c r="W12" s="81"/>
      <c r="X12" s="154"/>
      <c r="Y12" s="154"/>
      <c r="Z12" s="156"/>
      <c r="AA12" s="156"/>
      <c r="AB12" s="156"/>
      <c r="AC12" s="156"/>
      <c r="AD12" s="156"/>
      <c r="AE12" s="156"/>
      <c r="AF12" s="91"/>
      <c r="AG12" s="192"/>
      <c r="AI12" s="81"/>
    </row>
    <row r="13" spans="1:35" ht="1.5" customHeight="1" hidden="1">
      <c r="A13" s="69"/>
      <c r="B13" s="74"/>
      <c r="C13" s="81"/>
      <c r="D13" s="81"/>
      <c r="E13" s="194"/>
      <c r="F13" s="151"/>
      <c r="G13" s="151"/>
      <c r="H13" s="151"/>
      <c r="I13" s="151"/>
      <c r="J13" s="157"/>
      <c r="K13" s="157"/>
      <c r="L13" s="158"/>
      <c r="M13" s="157"/>
      <c r="N13" s="157"/>
      <c r="O13" s="157"/>
      <c r="P13" s="157"/>
      <c r="Q13" s="157"/>
      <c r="R13" s="81"/>
      <c r="S13" s="69"/>
      <c r="T13" s="77"/>
      <c r="U13" s="81"/>
      <c r="V13" s="81"/>
      <c r="W13" s="81"/>
      <c r="X13" s="154"/>
      <c r="Y13" s="154"/>
      <c r="Z13" s="156"/>
      <c r="AA13" s="156"/>
      <c r="AB13" s="156"/>
      <c r="AC13" s="156"/>
      <c r="AD13" s="156"/>
      <c r="AE13" s="156"/>
      <c r="AF13" s="91"/>
      <c r="AG13" s="192"/>
      <c r="AI13" s="81"/>
    </row>
    <row r="14" spans="1:35" ht="30" customHeight="1">
      <c r="A14" s="69"/>
      <c r="B14" s="77"/>
      <c r="C14" s="81"/>
      <c r="D14" s="81"/>
      <c r="E14" s="81"/>
      <c r="F14" s="151"/>
      <c r="G14" s="151"/>
      <c r="H14" s="157"/>
      <c r="I14" s="157"/>
      <c r="J14" s="157"/>
      <c r="K14" s="157"/>
      <c r="L14" s="158"/>
      <c r="M14" s="157"/>
      <c r="N14" s="157"/>
      <c r="O14" s="157"/>
      <c r="P14" s="157"/>
      <c r="Q14" s="157"/>
      <c r="R14" s="81"/>
      <c r="S14" s="69"/>
      <c r="T14" s="77"/>
      <c r="U14" s="81"/>
      <c r="V14" s="81"/>
      <c r="W14" s="81"/>
      <c r="X14" s="67"/>
      <c r="Y14" s="67"/>
      <c r="Z14" s="156"/>
      <c r="AA14" s="156"/>
      <c r="AB14" s="156"/>
      <c r="AC14" s="156"/>
      <c r="AD14" s="156"/>
      <c r="AE14" s="156"/>
      <c r="AF14" s="91"/>
      <c r="AG14" s="192"/>
      <c r="AI14" s="81"/>
    </row>
    <row r="15" spans="1:35" ht="26.25" customHeight="1">
      <c r="A15" s="69"/>
      <c r="B15" s="77"/>
      <c r="C15" s="81"/>
      <c r="D15" s="81"/>
      <c r="E15" s="81"/>
      <c r="F15" s="151"/>
      <c r="G15" s="151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81"/>
      <c r="S15" s="69"/>
      <c r="T15" s="77"/>
      <c r="U15" s="81"/>
      <c r="V15" s="81"/>
      <c r="W15" s="81"/>
      <c r="X15" s="67"/>
      <c r="Y15" s="67"/>
      <c r="Z15" s="156"/>
      <c r="AA15" s="159"/>
      <c r="AB15" s="156"/>
      <c r="AC15" s="156"/>
      <c r="AD15" s="156"/>
      <c r="AE15" s="156"/>
      <c r="AF15" s="91"/>
      <c r="AG15" s="192"/>
      <c r="AI15" s="81"/>
    </row>
    <row r="16" spans="1:35" ht="0.75" customHeight="1">
      <c r="A16" s="69"/>
      <c r="B16" s="81"/>
      <c r="C16" s="81"/>
      <c r="D16" s="81"/>
      <c r="E16" s="81"/>
      <c r="F16" s="151"/>
      <c r="G16" s="151"/>
      <c r="H16" s="151"/>
      <c r="I16" s="151"/>
      <c r="J16" s="157"/>
      <c r="K16" s="157"/>
      <c r="L16" s="157"/>
      <c r="M16" s="157"/>
      <c r="N16" s="157"/>
      <c r="O16" s="157"/>
      <c r="P16" s="157"/>
      <c r="Q16" s="157"/>
      <c r="R16" s="81"/>
      <c r="S16" s="69"/>
      <c r="T16" s="77"/>
      <c r="U16" s="81"/>
      <c r="V16" s="81"/>
      <c r="W16" s="81"/>
      <c r="X16" s="154"/>
      <c r="Y16" s="154"/>
      <c r="Z16" s="156"/>
      <c r="AA16" s="156"/>
      <c r="AB16" s="156"/>
      <c r="AC16" s="156"/>
      <c r="AD16" s="156"/>
      <c r="AE16" s="156"/>
      <c r="AF16" s="91"/>
      <c r="AG16" s="192"/>
      <c r="AI16" s="81"/>
    </row>
    <row r="17" spans="1:35" ht="26.25" customHeight="1">
      <c r="A17" s="75"/>
      <c r="B17" s="76"/>
      <c r="C17" s="81"/>
      <c r="D17" s="81"/>
      <c r="E17" s="81"/>
      <c r="F17" s="151"/>
      <c r="G17" s="151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81"/>
      <c r="S17" s="69"/>
      <c r="T17" s="77"/>
      <c r="U17" s="81"/>
      <c r="V17" s="81"/>
      <c r="W17" s="81"/>
      <c r="X17" s="67"/>
      <c r="Y17" s="67"/>
      <c r="Z17" s="156"/>
      <c r="AA17" s="156"/>
      <c r="AB17" s="156"/>
      <c r="AC17" s="156"/>
      <c r="AD17" s="156"/>
      <c r="AE17" s="156"/>
      <c r="AF17" s="91"/>
      <c r="AG17" s="192"/>
      <c r="AI17" s="81"/>
    </row>
    <row r="18" spans="1:35" ht="18.75" customHeight="1" hidden="1">
      <c r="A18" s="75"/>
      <c r="B18" s="76"/>
      <c r="C18" s="81"/>
      <c r="D18" s="81"/>
      <c r="E18" s="81"/>
      <c r="F18" s="151"/>
      <c r="G18" s="151"/>
      <c r="H18" s="151"/>
      <c r="I18" s="151"/>
      <c r="J18" s="157"/>
      <c r="K18" s="157"/>
      <c r="L18" s="157"/>
      <c r="M18" s="157"/>
      <c r="N18" s="157"/>
      <c r="O18" s="157"/>
      <c r="P18" s="157"/>
      <c r="Q18" s="157"/>
      <c r="R18" s="81"/>
      <c r="S18" s="69"/>
      <c r="T18" s="77"/>
      <c r="U18" s="81"/>
      <c r="V18" s="81"/>
      <c r="W18" s="81"/>
      <c r="X18" s="67"/>
      <c r="Y18" s="67"/>
      <c r="Z18" s="156"/>
      <c r="AA18" s="156"/>
      <c r="AB18" s="156"/>
      <c r="AC18" s="156"/>
      <c r="AD18" s="156"/>
      <c r="AE18" s="156"/>
      <c r="AF18" s="91"/>
      <c r="AG18" s="192"/>
      <c r="AI18" s="81"/>
    </row>
    <row r="19" spans="1:35" ht="25.5" customHeight="1">
      <c r="A19" s="75"/>
      <c r="B19" s="77"/>
      <c r="C19" s="81"/>
      <c r="D19" s="81"/>
      <c r="E19" s="81"/>
      <c r="F19" s="151"/>
      <c r="G19" s="151"/>
      <c r="H19" s="151"/>
      <c r="I19" s="151"/>
      <c r="J19" s="157"/>
      <c r="K19" s="157"/>
      <c r="L19" s="157"/>
      <c r="M19" s="157"/>
      <c r="N19" s="157"/>
      <c r="O19" s="157"/>
      <c r="P19" s="157"/>
      <c r="Q19" s="157"/>
      <c r="R19" s="81"/>
      <c r="S19" s="69"/>
      <c r="T19" s="77"/>
      <c r="U19" s="81"/>
      <c r="V19" s="81"/>
      <c r="W19" s="81"/>
      <c r="X19" s="67"/>
      <c r="Y19" s="154"/>
      <c r="Z19" s="156"/>
      <c r="AA19" s="156"/>
      <c r="AB19" s="156"/>
      <c r="AC19" s="156"/>
      <c r="AD19" s="156"/>
      <c r="AE19" s="156"/>
      <c r="AF19" s="91"/>
      <c r="AG19" s="192"/>
      <c r="AI19" s="81"/>
    </row>
    <row r="20" spans="1:35" ht="27" customHeight="1" hidden="1">
      <c r="A20" s="69"/>
      <c r="B20" s="77"/>
      <c r="C20" s="81"/>
      <c r="D20" s="81"/>
      <c r="E20" s="81"/>
      <c r="F20" s="151"/>
      <c r="G20" s="151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81"/>
      <c r="S20" s="69"/>
      <c r="T20" s="77"/>
      <c r="U20" s="81"/>
      <c r="V20" s="81"/>
      <c r="W20" s="81"/>
      <c r="X20" s="67"/>
      <c r="Y20" s="154"/>
      <c r="Z20" s="156"/>
      <c r="AA20" s="156"/>
      <c r="AB20" s="156"/>
      <c r="AC20" s="156"/>
      <c r="AD20" s="156"/>
      <c r="AE20" s="156"/>
      <c r="AF20" s="91"/>
      <c r="AG20" s="192"/>
      <c r="AI20" s="81"/>
    </row>
    <row r="21" spans="1:35" ht="15.75" customHeight="1">
      <c r="A21" s="69"/>
      <c r="B21" s="81"/>
      <c r="C21" s="81"/>
      <c r="D21" s="81"/>
      <c r="E21" s="8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81"/>
      <c r="S21" s="81"/>
      <c r="T21" s="62"/>
      <c r="U21" s="69"/>
      <c r="V21" s="69"/>
      <c r="W21" s="69"/>
      <c r="X21" s="154"/>
      <c r="Y21" s="154"/>
      <c r="Z21" s="155"/>
      <c r="AA21" s="155"/>
      <c r="AB21" s="155"/>
      <c r="AC21" s="155"/>
      <c r="AD21" s="155"/>
      <c r="AE21" s="155"/>
      <c r="AF21" s="91"/>
      <c r="AG21" s="192"/>
      <c r="AI21" s="81"/>
    </row>
    <row r="22" spans="1:35" ht="22.5" customHeight="1" hidden="1">
      <c r="A22" s="69"/>
      <c r="B22" s="77"/>
      <c r="C22" s="81"/>
      <c r="D22" s="81"/>
      <c r="E22" s="81"/>
      <c r="F22" s="151"/>
      <c r="G22" s="151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81"/>
      <c r="S22" s="81"/>
      <c r="T22" s="62"/>
      <c r="U22" s="69"/>
      <c r="V22" s="69"/>
      <c r="W22" s="81"/>
      <c r="X22" s="154"/>
      <c r="Y22" s="154"/>
      <c r="Z22" s="155"/>
      <c r="AA22" s="155"/>
      <c r="AB22" s="155"/>
      <c r="AC22" s="155"/>
      <c r="AD22" s="155"/>
      <c r="AE22" s="155"/>
      <c r="AF22" s="91"/>
      <c r="AG22" s="192"/>
      <c r="AI22" s="81"/>
    </row>
    <row r="23" spans="1:35" ht="15" customHeight="1">
      <c r="A23" s="72"/>
      <c r="B23" s="79"/>
      <c r="C23" s="81"/>
      <c r="D23" s="81"/>
      <c r="E23" s="81"/>
      <c r="F23" s="151"/>
      <c r="G23" s="151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81"/>
      <c r="T23" s="125"/>
      <c r="U23" s="160"/>
      <c r="V23" s="160"/>
      <c r="W23" s="160"/>
      <c r="X23" s="161"/>
      <c r="Y23" s="161"/>
      <c r="Z23" s="162"/>
      <c r="AA23" s="162"/>
      <c r="AB23" s="162"/>
      <c r="AC23" s="162"/>
      <c r="AD23" s="162"/>
      <c r="AE23" s="162"/>
      <c r="AF23" s="160"/>
      <c r="AH23" s="195"/>
      <c r="AI23" s="81"/>
    </row>
    <row r="24" spans="1:35" ht="16.5" customHeight="1">
      <c r="A24" s="72"/>
      <c r="B24" s="80"/>
      <c r="C24" s="81"/>
      <c r="D24" s="81"/>
      <c r="E24" s="81"/>
      <c r="F24" s="151"/>
      <c r="G24" s="151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81"/>
      <c r="T24" s="125"/>
      <c r="U24" s="160"/>
      <c r="V24" s="160"/>
      <c r="W24" s="160"/>
      <c r="X24" s="161"/>
      <c r="Y24" s="161"/>
      <c r="Z24" s="162"/>
      <c r="AA24" s="162"/>
      <c r="AB24" s="162"/>
      <c r="AC24" s="162"/>
      <c r="AD24" s="162"/>
      <c r="AE24" s="163"/>
      <c r="AF24" s="160"/>
      <c r="AH24" s="195"/>
      <c r="AI24" s="81"/>
    </row>
    <row r="25" spans="1:35" ht="0.75" customHeight="1">
      <c r="A25" s="69"/>
      <c r="B25" s="81"/>
      <c r="C25" s="81"/>
      <c r="D25" s="81"/>
      <c r="E25" s="81"/>
      <c r="F25" s="151"/>
      <c r="G25" s="151"/>
      <c r="H25" s="151"/>
      <c r="I25" s="151"/>
      <c r="J25" s="157"/>
      <c r="K25" s="157"/>
      <c r="L25" s="157"/>
      <c r="M25" s="157"/>
      <c r="N25" s="157"/>
      <c r="O25" s="157"/>
      <c r="P25" s="157"/>
      <c r="Q25" s="157"/>
      <c r="R25" s="81"/>
      <c r="S25" s="81"/>
      <c r="T25" s="77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160"/>
      <c r="AG25" s="69"/>
      <c r="AH25" s="69"/>
      <c r="AI25" s="81"/>
    </row>
    <row r="26" spans="1:35" ht="15.75" customHeight="1">
      <c r="A26" s="69"/>
      <c r="B26" s="81"/>
      <c r="C26" s="81"/>
      <c r="D26" s="81"/>
      <c r="E26" s="81"/>
      <c r="F26" s="151"/>
      <c r="G26" s="151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81"/>
      <c r="S26" s="81"/>
      <c r="T26" s="64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91"/>
      <c r="AG26" s="69"/>
      <c r="AH26" s="81"/>
      <c r="AI26" s="81"/>
    </row>
    <row r="27" spans="1:35" ht="15.75" customHeight="1">
      <c r="A27" s="69"/>
      <c r="B27" s="81"/>
      <c r="C27" s="81"/>
      <c r="D27" s="81"/>
      <c r="E27" s="81"/>
      <c r="F27" s="151"/>
      <c r="G27" s="151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81"/>
      <c r="S27" s="81"/>
      <c r="AG27" s="69"/>
      <c r="AH27" s="69"/>
      <c r="AI27" s="81"/>
    </row>
    <row r="28" spans="1:35" ht="0.75" customHeight="1">
      <c r="A28" s="69"/>
      <c r="B28" s="81"/>
      <c r="C28" s="81"/>
      <c r="D28" s="81"/>
      <c r="E28" s="81"/>
      <c r="F28" s="151"/>
      <c r="G28" s="151"/>
      <c r="H28" s="151"/>
      <c r="I28" s="151"/>
      <c r="J28" s="157"/>
      <c r="K28" s="157"/>
      <c r="L28" s="157"/>
      <c r="M28" s="157"/>
      <c r="N28" s="157"/>
      <c r="O28" s="157"/>
      <c r="P28" s="157"/>
      <c r="Q28" s="157"/>
      <c r="R28" s="81"/>
      <c r="S28" s="81"/>
      <c r="T28" s="164"/>
      <c r="U28" s="69"/>
      <c r="V28" s="69"/>
      <c r="W28" s="69"/>
      <c r="X28" s="81"/>
      <c r="Y28" s="81"/>
      <c r="Z28" s="69"/>
      <c r="AA28" s="69"/>
      <c r="AB28" s="69"/>
      <c r="AC28" s="69"/>
      <c r="AD28" s="69"/>
      <c r="AE28" s="69"/>
      <c r="AF28" s="91"/>
      <c r="AG28" s="69"/>
      <c r="AH28" s="182"/>
      <c r="AI28" s="81"/>
    </row>
    <row r="29" spans="1:35" ht="14.25" customHeight="1">
      <c r="A29" s="196"/>
      <c r="B29" s="194"/>
      <c r="C29" s="194"/>
      <c r="D29" s="194"/>
      <c r="E29" s="194"/>
      <c r="F29" s="151"/>
      <c r="G29" s="151"/>
      <c r="H29" s="170"/>
      <c r="I29" s="170"/>
      <c r="J29" s="151"/>
      <c r="K29" s="157"/>
      <c r="L29" s="150"/>
      <c r="M29" s="157"/>
      <c r="N29" s="157"/>
      <c r="O29" s="67"/>
      <c r="P29" s="157"/>
      <c r="Q29" s="67"/>
      <c r="R29" s="81"/>
      <c r="S29" s="81"/>
      <c r="T29" s="81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165"/>
      <c r="AG29" s="69"/>
      <c r="AH29" s="69"/>
      <c r="AI29" s="81"/>
    </row>
    <row r="30" spans="1:35" ht="15.75" customHeight="1">
      <c r="A30" s="69"/>
      <c r="B30" s="81"/>
      <c r="C30" s="81"/>
      <c r="D30" s="81"/>
      <c r="E30" s="81"/>
      <c r="F30" s="151"/>
      <c r="G30" s="151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81"/>
      <c r="S30" s="81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160"/>
      <c r="AG30" s="69"/>
      <c r="AH30" s="69"/>
      <c r="AI30" s="81"/>
    </row>
    <row r="31" spans="1:35" ht="12.75">
      <c r="A31" s="69"/>
      <c r="B31" s="81"/>
      <c r="C31" s="69"/>
      <c r="D31" s="69"/>
      <c r="E31" s="69"/>
      <c r="F31" s="151"/>
      <c r="G31" s="151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69"/>
      <c r="S31" s="69"/>
      <c r="T31" s="164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81"/>
      <c r="AI31" s="81"/>
    </row>
    <row r="32" spans="1:35" ht="16.5" customHeight="1">
      <c r="A32" s="69"/>
      <c r="B32" s="81"/>
      <c r="C32" s="69"/>
      <c r="D32" s="69"/>
      <c r="E32" s="69"/>
      <c r="F32" s="151"/>
      <c r="G32" s="151"/>
      <c r="H32" s="151"/>
      <c r="I32" s="151"/>
      <c r="J32" s="166"/>
      <c r="K32" s="166"/>
      <c r="L32" s="166"/>
      <c r="M32" s="166"/>
      <c r="N32" s="166"/>
      <c r="O32" s="166"/>
      <c r="P32" s="166"/>
      <c r="Q32" s="166"/>
      <c r="R32" s="69"/>
      <c r="S32" s="167"/>
      <c r="T32" s="167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81"/>
      <c r="AI32" s="168"/>
    </row>
    <row r="33" spans="1:35" ht="21.75" customHeight="1" hidden="1">
      <c r="A33" s="69"/>
      <c r="B33" s="113"/>
      <c r="C33" s="113"/>
      <c r="D33" s="113"/>
      <c r="E33" s="81"/>
      <c r="F33" s="151"/>
      <c r="G33" s="151"/>
      <c r="H33" s="151"/>
      <c r="I33" s="151"/>
      <c r="J33" s="169"/>
      <c r="K33" s="169"/>
      <c r="L33" s="169"/>
      <c r="M33" s="169"/>
      <c r="N33" s="169"/>
      <c r="O33" s="169"/>
      <c r="P33" s="169"/>
      <c r="Q33" s="169"/>
      <c r="R33" s="113"/>
      <c r="S33" s="113"/>
      <c r="T33" s="113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81"/>
      <c r="AI33" s="81"/>
    </row>
    <row r="34" spans="1:35" ht="29.25" customHeight="1" hidden="1">
      <c r="A34" s="69"/>
      <c r="B34" s="113"/>
      <c r="C34" s="113"/>
      <c r="D34" s="113"/>
      <c r="E34" s="81"/>
      <c r="F34" s="151"/>
      <c r="G34" s="151"/>
      <c r="H34" s="151"/>
      <c r="I34" s="151"/>
      <c r="J34" s="169"/>
      <c r="K34" s="169"/>
      <c r="L34" s="169"/>
      <c r="M34" s="169"/>
      <c r="N34" s="169"/>
      <c r="O34" s="169"/>
      <c r="P34" s="169"/>
      <c r="Q34" s="169"/>
      <c r="R34" s="113"/>
      <c r="S34" s="113"/>
      <c r="T34" s="113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81"/>
      <c r="AI34" s="81"/>
    </row>
    <row r="35" spans="1:35" ht="27" customHeight="1" hidden="1">
      <c r="A35" s="69"/>
      <c r="B35" s="81"/>
      <c r="C35" s="81"/>
      <c r="D35" s="81"/>
      <c r="E35" s="81"/>
      <c r="F35" s="151"/>
      <c r="G35" s="151"/>
      <c r="H35" s="151"/>
      <c r="I35" s="151"/>
      <c r="J35" s="157"/>
      <c r="K35" s="157"/>
      <c r="L35" s="157"/>
      <c r="M35" s="157"/>
      <c r="N35" s="157"/>
      <c r="O35" s="157"/>
      <c r="P35" s="157"/>
      <c r="Q35" s="157"/>
      <c r="R35" s="113"/>
      <c r="S35" s="113"/>
      <c r="T35" s="113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81"/>
      <c r="AI35" s="81"/>
    </row>
    <row r="36" spans="1:35" ht="24.75" customHeight="1" hidden="1">
      <c r="A36" s="69"/>
      <c r="B36" s="81"/>
      <c r="C36" s="113"/>
      <c r="D36" s="113"/>
      <c r="E36" s="81"/>
      <c r="F36" s="151"/>
      <c r="G36" s="151"/>
      <c r="H36" s="151"/>
      <c r="I36" s="151"/>
      <c r="J36" s="169"/>
      <c r="K36" s="169"/>
      <c r="L36" s="113"/>
      <c r="M36" s="113"/>
      <c r="N36" s="113"/>
      <c r="O36" s="113"/>
      <c r="P36" s="113"/>
      <c r="Q36" s="113"/>
      <c r="R36" s="113"/>
      <c r="S36" s="113"/>
      <c r="T36" s="113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81"/>
      <c r="AI36" s="81"/>
    </row>
    <row r="37" spans="1:35" ht="12.75" customHeight="1">
      <c r="A37" s="69"/>
      <c r="B37" s="81"/>
      <c r="C37" s="113"/>
      <c r="D37" s="113"/>
      <c r="E37" s="91"/>
      <c r="F37" s="151"/>
      <c r="G37" s="151"/>
      <c r="H37" s="151"/>
      <c r="I37" s="151"/>
      <c r="J37" s="169"/>
      <c r="K37" s="169"/>
      <c r="L37" s="113"/>
      <c r="M37" s="113"/>
      <c r="N37" s="113"/>
      <c r="O37" s="113"/>
      <c r="P37" s="113"/>
      <c r="Q37" s="113"/>
      <c r="R37" s="113"/>
      <c r="S37" s="113"/>
      <c r="T37" s="113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81"/>
      <c r="AI37" s="81"/>
    </row>
    <row r="38" spans="1:35" ht="12.75">
      <c r="A38" s="160"/>
      <c r="B38" s="91"/>
      <c r="C38" s="91"/>
      <c r="D38" s="91"/>
      <c r="E38" s="9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91"/>
      <c r="S38" s="91"/>
      <c r="T38" s="91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81"/>
      <c r="AI38" s="81"/>
    </row>
    <row r="39" spans="1:33" ht="18.75" customHeight="1">
      <c r="A39" s="160"/>
      <c r="B39" s="91"/>
      <c r="C39" s="91"/>
      <c r="D39" s="91"/>
      <c r="E39" s="91"/>
      <c r="F39" s="151"/>
      <c r="G39" s="151"/>
      <c r="H39" s="151"/>
      <c r="I39" s="151"/>
      <c r="J39" s="151"/>
      <c r="K39" s="157"/>
      <c r="L39" s="157"/>
      <c r="M39" s="157"/>
      <c r="N39" s="157"/>
      <c r="O39" s="157"/>
      <c r="P39" s="157"/>
      <c r="Q39" s="157"/>
      <c r="R39" s="8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</row>
    <row r="40" spans="1:33" ht="15.75" customHeight="1">
      <c r="A40" s="160"/>
      <c r="B40" s="81"/>
      <c r="C40" s="81"/>
      <c r="D40" s="81"/>
      <c r="E40" s="81"/>
      <c r="F40" s="151"/>
      <c r="G40" s="151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8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ht="12.75">
      <c r="A41" s="69"/>
      <c r="B41" s="64"/>
      <c r="C41" s="81"/>
      <c r="D41" s="81"/>
      <c r="E41" s="81"/>
      <c r="F41" s="151"/>
      <c r="G41" s="151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ht="16.5" customHeight="1">
      <c r="A42" s="69"/>
      <c r="B42" s="81"/>
      <c r="C42" s="81"/>
      <c r="D42" s="81"/>
      <c r="E42" s="81"/>
      <c r="F42" s="151"/>
      <c r="G42" s="151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18" customHeight="1">
      <c r="A43" s="69"/>
      <c r="B43" s="81"/>
      <c r="C43" s="81"/>
      <c r="D43" s="81"/>
      <c r="E43" s="81"/>
      <c r="F43" s="151"/>
      <c r="G43" s="151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ht="18" customHeight="1">
      <c r="A44" s="69"/>
      <c r="B44" s="81"/>
      <c r="C44" s="81"/>
      <c r="D44" s="81"/>
      <c r="E44" s="81"/>
      <c r="F44" s="151"/>
      <c r="G44" s="151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ht="19.5" customHeight="1">
      <c r="A45" s="69"/>
      <c r="B45" s="81"/>
      <c r="C45" s="81"/>
      <c r="D45" s="81"/>
      <c r="E45" s="81"/>
      <c r="F45" s="151"/>
      <c r="G45" s="151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ht="28.5" customHeight="1">
      <c r="A46" s="83"/>
      <c r="B46" s="77"/>
      <c r="C46" s="81"/>
      <c r="D46" s="81"/>
      <c r="E46" s="81"/>
      <c r="F46" s="151"/>
      <c r="G46" s="151"/>
      <c r="H46" s="170"/>
      <c r="I46" s="169"/>
      <c r="J46" s="169"/>
      <c r="K46" s="169"/>
      <c r="L46" s="169"/>
      <c r="M46" s="169"/>
      <c r="N46" s="169"/>
      <c r="O46" s="169"/>
      <c r="P46" s="169"/>
      <c r="Q46" s="169"/>
      <c r="R46" s="113"/>
      <c r="S46" s="81"/>
      <c r="T46" s="81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1:33" ht="52.5" customHeight="1">
      <c r="A47" s="83"/>
      <c r="B47" s="77"/>
      <c r="C47" s="81"/>
      <c r="D47" s="81"/>
      <c r="E47" s="81"/>
      <c r="F47" s="151"/>
      <c r="G47" s="151"/>
      <c r="H47" s="151"/>
      <c r="I47" s="151"/>
      <c r="J47" s="157"/>
      <c r="K47" s="157"/>
      <c r="L47" s="170"/>
      <c r="M47" s="170"/>
      <c r="N47" s="170"/>
      <c r="O47" s="170"/>
      <c r="P47" s="170"/>
      <c r="Q47" s="170"/>
      <c r="R47" s="113"/>
      <c r="S47" s="81"/>
      <c r="T47" s="81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3" ht="27.75" customHeight="1">
      <c r="A48" s="83"/>
      <c r="B48" s="77"/>
      <c r="C48" s="81"/>
      <c r="D48" s="81"/>
      <c r="E48" s="81"/>
      <c r="F48" s="151"/>
      <c r="G48" s="151"/>
      <c r="H48" s="151"/>
      <c r="I48" s="157"/>
      <c r="J48" s="157"/>
      <c r="K48" s="157"/>
      <c r="L48" s="170"/>
      <c r="M48" s="170"/>
      <c r="N48" s="170"/>
      <c r="O48" s="170"/>
      <c r="P48" s="170"/>
      <c r="Q48" s="170"/>
      <c r="R48" s="113"/>
      <c r="S48" s="81"/>
      <c r="T48" s="81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 ht="39.75" customHeight="1">
      <c r="A49" s="83"/>
      <c r="B49" s="77"/>
      <c r="C49" s="81"/>
      <c r="D49" s="81"/>
      <c r="E49" s="81"/>
      <c r="F49" s="151"/>
      <c r="G49" s="151"/>
      <c r="H49" s="151"/>
      <c r="I49" s="157"/>
      <c r="J49" s="157"/>
      <c r="K49" s="157"/>
      <c r="L49" s="170"/>
      <c r="M49" s="170"/>
      <c r="N49" s="170"/>
      <c r="O49" s="170"/>
      <c r="P49" s="170"/>
      <c r="Q49" s="170"/>
      <c r="R49" s="113"/>
      <c r="S49" s="81"/>
      <c r="T49" s="81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1:33" ht="12.75" customHeight="1">
      <c r="A50" s="83"/>
      <c r="B50" s="77"/>
      <c r="C50" s="81"/>
      <c r="D50" s="81"/>
      <c r="E50" s="81"/>
      <c r="F50" s="174"/>
      <c r="G50" s="151"/>
      <c r="H50" s="151"/>
      <c r="I50" s="151"/>
      <c r="J50" s="169"/>
      <c r="K50" s="169"/>
      <c r="L50" s="169"/>
      <c r="M50" s="169"/>
      <c r="N50" s="169"/>
      <c r="O50" s="169"/>
      <c r="P50" s="169"/>
      <c r="Q50" s="169"/>
      <c r="R50" s="113"/>
      <c r="S50" s="81"/>
      <c r="T50" s="81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1:33" ht="0.75" customHeight="1" hidden="1">
      <c r="A51" s="69"/>
      <c r="B51" s="113"/>
      <c r="C51" s="113"/>
      <c r="D51" s="113"/>
      <c r="E51" s="91"/>
      <c r="F51" s="151"/>
      <c r="G51" s="151"/>
      <c r="H51" s="151"/>
      <c r="I51" s="151"/>
      <c r="J51" s="169"/>
      <c r="K51" s="169"/>
      <c r="L51" s="169"/>
      <c r="M51" s="169"/>
      <c r="N51" s="169"/>
      <c r="O51" s="169"/>
      <c r="P51" s="169"/>
      <c r="Q51" s="169"/>
      <c r="R51" s="113"/>
      <c r="S51" s="81"/>
      <c r="T51" s="81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1:33" ht="25.5" customHeight="1" hidden="1">
      <c r="A52" s="69"/>
      <c r="B52" s="77"/>
      <c r="C52" s="113"/>
      <c r="D52" s="113"/>
      <c r="E52" s="91"/>
      <c r="F52" s="151"/>
      <c r="G52" s="151"/>
      <c r="H52" s="151"/>
      <c r="I52" s="151"/>
      <c r="J52" s="169"/>
      <c r="K52" s="169"/>
      <c r="L52" s="169"/>
      <c r="M52" s="169"/>
      <c r="N52" s="169"/>
      <c r="O52" s="169"/>
      <c r="P52" s="169"/>
      <c r="Q52" s="169"/>
      <c r="R52" s="113"/>
      <c r="S52" s="81"/>
      <c r="T52" s="81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1:33" ht="39" customHeight="1">
      <c r="A53" s="83"/>
      <c r="B53" s="64"/>
      <c r="C53" s="113"/>
      <c r="D53" s="113"/>
      <c r="E53" s="113"/>
      <c r="F53" s="151"/>
      <c r="G53" s="151"/>
      <c r="H53" s="151"/>
      <c r="I53" s="151"/>
      <c r="J53" s="157"/>
      <c r="K53" s="157"/>
      <c r="L53" s="169"/>
      <c r="M53" s="169"/>
      <c r="N53" s="169"/>
      <c r="O53" s="169"/>
      <c r="P53" s="169"/>
      <c r="Q53" s="169"/>
      <c r="R53" s="113"/>
      <c r="S53" s="81"/>
      <c r="T53" s="81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1:33" ht="29.25" customHeight="1">
      <c r="A54" s="83"/>
      <c r="B54" s="64"/>
      <c r="C54" s="81"/>
      <c r="D54" s="81"/>
      <c r="E54" s="81"/>
      <c r="F54" s="151"/>
      <c r="G54" s="151"/>
      <c r="H54" s="151"/>
      <c r="I54" s="151"/>
      <c r="J54" s="150"/>
      <c r="K54" s="157"/>
      <c r="L54" s="169"/>
      <c r="M54" s="169"/>
      <c r="N54" s="169"/>
      <c r="O54" s="169"/>
      <c r="P54" s="169"/>
      <c r="Q54" s="169"/>
      <c r="R54" s="113"/>
      <c r="S54" s="81"/>
      <c r="T54" s="81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1:33" ht="13.5" customHeight="1">
      <c r="A55" s="83"/>
      <c r="B55" s="197"/>
      <c r="C55" s="194"/>
      <c r="D55" s="194"/>
      <c r="E55" s="194"/>
      <c r="F55" s="151"/>
      <c r="G55" s="151"/>
      <c r="H55" s="151"/>
      <c r="I55" s="151"/>
      <c r="J55" s="151"/>
      <c r="K55" s="157"/>
      <c r="L55" s="170"/>
      <c r="M55" s="170"/>
      <c r="N55" s="170"/>
      <c r="O55" s="170"/>
      <c r="P55" s="170"/>
      <c r="Q55" s="170"/>
      <c r="R55" s="113"/>
      <c r="S55" s="81"/>
      <c r="T55" s="81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1:33" ht="12.75" customHeight="1">
      <c r="A56" s="69"/>
      <c r="B56" s="91"/>
      <c r="C56" s="91"/>
      <c r="D56" s="91"/>
      <c r="E56" s="91"/>
      <c r="F56" s="151"/>
      <c r="G56" s="151"/>
      <c r="H56" s="151"/>
      <c r="I56" s="151"/>
      <c r="J56" s="151"/>
      <c r="K56" s="157"/>
      <c r="L56" s="157"/>
      <c r="M56" s="157"/>
      <c r="N56" s="157"/>
      <c r="O56" s="157"/>
      <c r="P56" s="157"/>
      <c r="Q56" s="157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ht="20.25" customHeight="1">
      <c r="A57" s="69"/>
      <c r="B57" s="81"/>
      <c r="C57" s="81"/>
      <c r="D57" s="81"/>
      <c r="E57" s="81"/>
      <c r="F57" s="151"/>
      <c r="G57" s="151"/>
      <c r="H57" s="151"/>
      <c r="I57" s="151"/>
      <c r="J57" s="157"/>
      <c r="K57" s="157"/>
      <c r="L57" s="157"/>
      <c r="M57" s="157"/>
      <c r="N57" s="157"/>
      <c r="O57" s="157"/>
      <c r="P57" s="157"/>
      <c r="Q57" s="157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ht="20.25" customHeight="1">
      <c r="A58" s="83"/>
      <c r="B58" s="198"/>
      <c r="C58" s="198"/>
      <c r="D58" s="198"/>
      <c r="E58" s="91"/>
      <c r="F58" s="151"/>
      <c r="G58" s="151"/>
      <c r="H58" s="151"/>
      <c r="I58" s="151"/>
      <c r="J58" s="157"/>
      <c r="K58" s="157"/>
      <c r="L58" s="169"/>
      <c r="M58" s="169"/>
      <c r="N58" s="169"/>
      <c r="O58" s="169"/>
      <c r="P58" s="169"/>
      <c r="Q58" s="169"/>
      <c r="R58" s="113"/>
      <c r="S58" s="81"/>
      <c r="T58" s="81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1:33" ht="15" customHeight="1">
      <c r="A59" s="69"/>
      <c r="B59" s="91"/>
      <c r="C59" s="91"/>
      <c r="D59" s="91"/>
      <c r="E59" s="91"/>
      <c r="F59" s="151"/>
      <c r="G59" s="151"/>
      <c r="H59" s="151"/>
      <c r="I59" s="151"/>
      <c r="J59" s="151"/>
      <c r="K59" s="151"/>
      <c r="L59" s="91"/>
      <c r="M59" s="91"/>
      <c r="N59" s="91"/>
      <c r="O59" s="91"/>
      <c r="P59" s="91"/>
      <c r="Q59" s="91"/>
      <c r="R59" s="9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ht="12" customHeight="1">
      <c r="A60" s="69"/>
      <c r="B60" s="121"/>
      <c r="C60" s="81"/>
      <c r="D60" s="81"/>
      <c r="E60" s="91"/>
      <c r="F60" s="151"/>
      <c r="G60" s="151"/>
      <c r="H60" s="151"/>
      <c r="I60" s="151"/>
      <c r="J60" s="157"/>
      <c r="K60" s="157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ht="12.75" customHeight="1">
      <c r="A61" s="69"/>
      <c r="B61" s="91"/>
      <c r="C61" s="91"/>
      <c r="D61" s="91"/>
      <c r="E61" s="91"/>
      <c r="F61" s="151"/>
      <c r="G61" s="151"/>
      <c r="H61" s="91"/>
      <c r="I61" s="91"/>
      <c r="J61" s="91"/>
      <c r="K61" s="174"/>
      <c r="L61" s="151"/>
      <c r="M61" s="151"/>
      <c r="N61" s="151"/>
      <c r="O61" s="151"/>
      <c r="P61" s="151"/>
      <c r="Q61" s="15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ht="14.25" customHeight="1">
      <c r="A62" s="69"/>
      <c r="B62" s="81"/>
      <c r="C62" s="81"/>
      <c r="D62" s="81"/>
      <c r="E62" s="81"/>
      <c r="F62" s="91"/>
      <c r="G62" s="91"/>
      <c r="H62" s="81"/>
      <c r="I62" s="81"/>
      <c r="J62" s="81"/>
      <c r="K62" s="157"/>
      <c r="L62" s="157"/>
      <c r="M62" s="157"/>
      <c r="N62" s="157"/>
      <c r="O62" s="157"/>
      <c r="P62" s="157"/>
      <c r="Q62" s="157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ht="15" customHeight="1">
      <c r="A63" s="69"/>
      <c r="B63" s="81"/>
      <c r="C63" s="81"/>
      <c r="D63" s="81"/>
      <c r="E63" s="81"/>
      <c r="F63" s="91"/>
      <c r="G63" s="91"/>
      <c r="H63" s="81"/>
      <c r="I63" s="81"/>
      <c r="J63" s="81"/>
      <c r="K63" s="157"/>
      <c r="L63" s="157"/>
      <c r="M63" s="157"/>
      <c r="N63" s="157"/>
      <c r="O63" s="157"/>
      <c r="P63" s="157"/>
      <c r="Q63" s="157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5" customHeight="1" hidden="1">
      <c r="A64" s="69"/>
      <c r="B64" s="77"/>
      <c r="C64" s="81"/>
      <c r="D64" s="81"/>
      <c r="E64" s="81"/>
      <c r="F64" s="91"/>
      <c r="G64" s="91"/>
      <c r="H64" s="91"/>
      <c r="I64" s="91"/>
      <c r="J64" s="81"/>
      <c r="K64" s="157"/>
      <c r="L64" s="157"/>
      <c r="M64" s="157"/>
      <c r="N64" s="157"/>
      <c r="O64" s="157"/>
      <c r="P64" s="157"/>
      <c r="Q64" s="157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2.75" customHeight="1" hidden="1">
      <c r="A65" s="69"/>
      <c r="B65" s="81"/>
      <c r="C65" s="81"/>
      <c r="D65" s="81"/>
      <c r="E65" s="81"/>
      <c r="F65" s="91"/>
      <c r="G65" s="91"/>
      <c r="H65" s="91"/>
      <c r="I65" s="91"/>
      <c r="J65" s="81"/>
      <c r="K65" s="157"/>
      <c r="L65" s="157"/>
      <c r="M65" s="157"/>
      <c r="N65" s="157"/>
      <c r="O65" s="157"/>
      <c r="P65" s="157"/>
      <c r="Q65" s="157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ht="13.5" customHeight="1" hidden="1">
      <c r="A66" s="69"/>
      <c r="B66" s="81"/>
      <c r="C66" s="81"/>
      <c r="D66" s="81"/>
      <c r="E66" s="81"/>
      <c r="F66" s="91"/>
      <c r="G66" s="91"/>
      <c r="H66" s="91"/>
      <c r="I66" s="91"/>
      <c r="J66" s="81"/>
      <c r="K66" s="157"/>
      <c r="L66" s="157"/>
      <c r="M66" s="157"/>
      <c r="N66" s="157"/>
      <c r="O66" s="157"/>
      <c r="P66" s="157"/>
      <c r="Q66" s="157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5" customHeight="1">
      <c r="A67" s="69"/>
      <c r="B67" s="81"/>
      <c r="C67" s="81"/>
      <c r="D67" s="81"/>
      <c r="E67" s="81"/>
      <c r="F67" s="91"/>
      <c r="G67" s="91"/>
      <c r="H67" s="81"/>
      <c r="I67" s="81"/>
      <c r="J67" s="81"/>
      <c r="K67" s="157"/>
      <c r="L67" s="157"/>
      <c r="M67" s="157"/>
      <c r="N67" s="157"/>
      <c r="O67" s="157"/>
      <c r="P67" s="157"/>
      <c r="Q67" s="157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ht="1.5" customHeight="1" hidden="1">
      <c r="A68" s="69"/>
      <c r="B68" s="81"/>
      <c r="C68" s="81"/>
      <c r="D68" s="81"/>
      <c r="E68" s="81"/>
      <c r="F68" s="157"/>
      <c r="G68" s="157"/>
      <c r="H68" s="91"/>
      <c r="I68" s="91"/>
      <c r="J68" s="81"/>
      <c r="K68" s="157"/>
      <c r="L68" s="157"/>
      <c r="M68" s="157"/>
      <c r="N68" s="157"/>
      <c r="O68" s="157"/>
      <c r="P68" s="157"/>
      <c r="Q68" s="157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ht="0.75" customHeight="1" hidden="1">
      <c r="A69" s="69"/>
      <c r="B69" s="77"/>
      <c r="C69" s="69"/>
      <c r="D69" s="69"/>
      <c r="E69" s="69"/>
      <c r="F69" s="91"/>
      <c r="G69" s="91"/>
      <c r="H69" s="91"/>
      <c r="I69" s="91"/>
      <c r="J69" s="69"/>
      <c r="K69" s="166"/>
      <c r="L69" s="166"/>
      <c r="M69" s="166"/>
      <c r="N69" s="166"/>
      <c r="O69" s="166"/>
      <c r="P69" s="166"/>
      <c r="Q69" s="166"/>
      <c r="R69" s="69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ht="3" customHeight="1" hidden="1">
      <c r="A70" s="69"/>
      <c r="B70" s="77"/>
      <c r="C70" s="69"/>
      <c r="D70" s="69"/>
      <c r="E70" s="69"/>
      <c r="F70" s="91"/>
      <c r="G70" s="91"/>
      <c r="H70" s="91"/>
      <c r="I70" s="91"/>
      <c r="J70" s="69"/>
      <c r="K70" s="166"/>
      <c r="L70" s="166"/>
      <c r="M70" s="166"/>
      <c r="N70" s="166"/>
      <c r="O70" s="166"/>
      <c r="P70" s="166"/>
      <c r="Q70" s="166"/>
      <c r="R70" s="69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ht="17.25" customHeight="1">
      <c r="A71" s="69"/>
      <c r="B71" s="77"/>
      <c r="C71" s="69"/>
      <c r="D71" s="69"/>
      <c r="E71" s="69"/>
      <c r="F71" s="91"/>
      <c r="G71" s="91"/>
      <c r="H71" s="154"/>
      <c r="I71" s="69"/>
      <c r="J71" s="69"/>
      <c r="K71" s="166"/>
      <c r="L71" s="166"/>
      <c r="M71" s="166"/>
      <c r="N71" s="166"/>
      <c r="O71" s="166"/>
      <c r="P71" s="166"/>
      <c r="Q71" s="166"/>
      <c r="R71" s="69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ht="25.5" customHeight="1">
      <c r="A72" s="69"/>
      <c r="B72" s="77"/>
      <c r="C72" s="81"/>
      <c r="D72" s="81"/>
      <c r="E72" s="81"/>
      <c r="F72" s="91"/>
      <c r="G72" s="91"/>
      <c r="H72" s="81"/>
      <c r="I72" s="81"/>
      <c r="J72" s="81"/>
      <c r="K72" s="157"/>
      <c r="L72" s="157"/>
      <c r="M72" s="157"/>
      <c r="N72" s="157"/>
      <c r="O72" s="157"/>
      <c r="P72" s="157"/>
      <c r="Q72" s="157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ht="27" customHeight="1">
      <c r="A73" s="75"/>
      <c r="B73" s="76"/>
      <c r="C73" s="81"/>
      <c r="D73" s="81"/>
      <c r="E73" s="81"/>
      <c r="F73" s="81"/>
      <c r="G73" s="81"/>
      <c r="H73" s="199"/>
      <c r="I73" s="81"/>
      <c r="J73" s="81"/>
      <c r="K73" s="157"/>
      <c r="L73" s="157"/>
      <c r="M73" s="157"/>
      <c r="N73" s="157"/>
      <c r="O73" s="157"/>
      <c r="P73" s="157"/>
      <c r="Q73" s="157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ht="38.25" customHeight="1" hidden="1">
      <c r="A74" s="75"/>
      <c r="B74" s="77"/>
      <c r="C74" s="81"/>
      <c r="D74" s="81"/>
      <c r="E74" s="81"/>
      <c r="F74" s="91"/>
      <c r="G74" s="91"/>
      <c r="H74" s="91"/>
      <c r="I74" s="91"/>
      <c r="J74" s="81"/>
      <c r="K74" s="157"/>
      <c r="L74" s="157"/>
      <c r="M74" s="157"/>
      <c r="N74" s="157"/>
      <c r="O74" s="157"/>
      <c r="P74" s="157"/>
      <c r="Q74" s="157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ht="12" customHeight="1">
      <c r="A75" s="86"/>
      <c r="B75" s="79"/>
      <c r="C75" s="81"/>
      <c r="D75" s="81"/>
      <c r="E75" s="81"/>
      <c r="F75" s="91"/>
      <c r="G75" s="91"/>
      <c r="H75" s="91"/>
      <c r="I75" s="91"/>
      <c r="J75" s="81"/>
      <c r="K75" s="157"/>
      <c r="L75" s="157"/>
      <c r="M75" s="157"/>
      <c r="N75" s="157"/>
      <c r="O75" s="157"/>
      <c r="P75" s="157"/>
      <c r="Q75" s="157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ht="1.5" customHeight="1" hidden="1">
      <c r="A76" s="75"/>
      <c r="B76" s="77"/>
      <c r="C76" s="81"/>
      <c r="D76" s="81"/>
      <c r="E76" s="81"/>
      <c r="F76" s="157"/>
      <c r="G76" s="157"/>
      <c r="H76" s="91"/>
      <c r="I76" s="91"/>
      <c r="J76" s="81"/>
      <c r="K76" s="157"/>
      <c r="L76" s="157"/>
      <c r="M76" s="157"/>
      <c r="N76" s="157"/>
      <c r="O76" s="157"/>
      <c r="P76" s="157"/>
      <c r="Q76" s="157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ht="12.75" customHeight="1">
      <c r="A77" s="69"/>
      <c r="B77" s="81"/>
      <c r="C77" s="81"/>
      <c r="D77" s="81"/>
      <c r="E77" s="81"/>
      <c r="F77" s="91"/>
      <c r="G77" s="91"/>
      <c r="H77" s="81"/>
      <c r="I77" s="81"/>
      <c r="J77" s="81"/>
      <c r="K77" s="157"/>
      <c r="L77" s="157"/>
      <c r="M77" s="157"/>
      <c r="N77" s="157"/>
      <c r="O77" s="157"/>
      <c r="P77" s="157"/>
      <c r="Q77" s="157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ht="11.25" customHeight="1">
      <c r="A78" s="69"/>
      <c r="B78" s="81"/>
      <c r="C78" s="69"/>
      <c r="D78" s="69"/>
      <c r="E78" s="69"/>
      <c r="F78" s="166"/>
      <c r="G78" s="166"/>
      <c r="H78" s="166"/>
      <c r="I78" s="69"/>
      <c r="J78" s="69"/>
      <c r="K78" s="166"/>
      <c r="L78" s="166"/>
      <c r="M78" s="166"/>
      <c r="N78" s="166"/>
      <c r="O78" s="166"/>
      <c r="P78" s="166"/>
      <c r="Q78" s="166"/>
      <c r="R78" s="69"/>
      <c r="S78" s="69"/>
      <c r="T78" s="69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ht="10.5" customHeight="1" hidden="1">
      <c r="A79" s="69"/>
      <c r="B79" s="81"/>
      <c r="C79" s="69"/>
      <c r="D79" s="69"/>
      <c r="E79" s="81"/>
      <c r="F79" s="91"/>
      <c r="G79" s="91"/>
      <c r="H79" s="91"/>
      <c r="I79" s="91"/>
      <c r="J79" s="69"/>
      <c r="K79" s="166"/>
      <c r="L79" s="171"/>
      <c r="M79" s="171"/>
      <c r="N79" s="171"/>
      <c r="O79" s="171"/>
      <c r="P79" s="171"/>
      <c r="Q79" s="171"/>
      <c r="R79" s="69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ht="13.5" customHeight="1" hidden="1">
      <c r="A80" s="69"/>
      <c r="B80" s="87"/>
      <c r="C80" s="69"/>
      <c r="D80" s="160"/>
      <c r="E80" s="81"/>
      <c r="F80" s="91"/>
      <c r="G80" s="91"/>
      <c r="H80" s="91"/>
      <c r="I80" s="91"/>
      <c r="J80" s="160"/>
      <c r="K80" s="171"/>
      <c r="L80" s="171"/>
      <c r="M80" s="171"/>
      <c r="N80" s="171"/>
      <c r="O80" s="171"/>
      <c r="P80" s="171"/>
      <c r="Q80" s="171"/>
      <c r="R80" s="69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ht="15" customHeight="1" hidden="1">
      <c r="A81" s="69"/>
      <c r="B81" s="81"/>
      <c r="C81" s="69"/>
      <c r="D81" s="69"/>
      <c r="E81" s="69"/>
      <c r="F81" s="91"/>
      <c r="G81" s="91"/>
      <c r="H81" s="91"/>
      <c r="I81" s="91"/>
      <c r="J81" s="69"/>
      <c r="K81" s="166"/>
      <c r="L81" s="166"/>
      <c r="M81" s="166"/>
      <c r="N81" s="166"/>
      <c r="O81" s="166"/>
      <c r="P81" s="166"/>
      <c r="Q81" s="166"/>
      <c r="R81" s="69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ht="12" customHeight="1">
      <c r="A82" s="69"/>
      <c r="B82" s="81"/>
      <c r="C82" s="69"/>
      <c r="D82" s="69"/>
      <c r="E82" s="91"/>
      <c r="F82" s="91"/>
      <c r="G82" s="91"/>
      <c r="H82" s="91"/>
      <c r="I82" s="91"/>
      <c r="J82" s="69"/>
      <c r="K82" s="166"/>
      <c r="L82" s="69"/>
      <c r="M82" s="69"/>
      <c r="N82" s="69"/>
      <c r="O82" s="69"/>
      <c r="P82" s="69"/>
      <c r="Q82" s="69"/>
      <c r="R82" s="69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4" ht="12.75">
      <c r="A83" s="69"/>
      <c r="B83" s="91"/>
      <c r="C83" s="91"/>
      <c r="D83" s="91"/>
      <c r="E83" s="91"/>
      <c r="F83" s="91"/>
      <c r="G83" s="91"/>
      <c r="H83" s="91"/>
      <c r="I83" s="91"/>
      <c r="J83" s="91"/>
      <c r="K83" s="151"/>
      <c r="L83" s="151"/>
      <c r="M83" s="151"/>
      <c r="N83" s="151"/>
      <c r="O83" s="151"/>
      <c r="P83" s="151"/>
      <c r="Q83" s="15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200"/>
    </row>
    <row r="84" spans="1:34" ht="12.75">
      <c r="A84" s="69"/>
      <c r="B84" s="91"/>
      <c r="C84" s="91"/>
      <c r="D84" s="91"/>
      <c r="E84" s="91"/>
      <c r="F84" s="91"/>
      <c r="G84" s="91"/>
      <c r="H84" s="81"/>
      <c r="I84" s="81"/>
      <c r="J84" s="81"/>
      <c r="K84" s="157"/>
      <c r="L84" s="157"/>
      <c r="M84" s="157"/>
      <c r="N84" s="157"/>
      <c r="O84" s="157"/>
      <c r="P84" s="157"/>
      <c r="Q84" s="157"/>
      <c r="R84" s="8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200"/>
    </row>
    <row r="85" spans="1:34" ht="12.75">
      <c r="A85" s="69"/>
      <c r="B85" s="81"/>
      <c r="C85" s="81"/>
      <c r="D85" s="81"/>
      <c r="E85" s="81"/>
      <c r="F85" s="91"/>
      <c r="G85" s="91"/>
      <c r="H85" s="81"/>
      <c r="I85" s="81"/>
      <c r="J85" s="81"/>
      <c r="K85" s="157"/>
      <c r="L85" s="157"/>
      <c r="M85" s="157"/>
      <c r="N85" s="157"/>
      <c r="O85" s="157"/>
      <c r="P85" s="157"/>
      <c r="Q85" s="157"/>
      <c r="R85" s="8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200"/>
    </row>
    <row r="86" spans="1:33" ht="12.75">
      <c r="A86" s="69"/>
      <c r="B86" s="113"/>
      <c r="C86" s="113"/>
      <c r="D86" s="113"/>
      <c r="E86" s="113"/>
      <c r="F86" s="91"/>
      <c r="G86" s="91"/>
      <c r="H86" s="113"/>
      <c r="I86" s="113"/>
      <c r="J86" s="81"/>
      <c r="K86" s="169"/>
      <c r="L86" s="169"/>
      <c r="M86" s="169"/>
      <c r="N86" s="169"/>
      <c r="O86" s="169"/>
      <c r="P86" s="169"/>
      <c r="Q86" s="169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ht="2.25" customHeight="1">
      <c r="A87" s="69"/>
      <c r="B87" s="81"/>
      <c r="C87" s="81"/>
      <c r="D87" s="81"/>
      <c r="E87" s="81"/>
      <c r="F87" s="91"/>
      <c r="G87" s="91"/>
      <c r="H87" s="81"/>
      <c r="I87" s="81"/>
      <c r="J87" s="81"/>
      <c r="K87" s="157"/>
      <c r="L87" s="157"/>
      <c r="M87" s="157"/>
      <c r="N87" s="157"/>
      <c r="O87" s="157"/>
      <c r="P87" s="157"/>
      <c r="Q87" s="157"/>
      <c r="R87" s="113"/>
      <c r="S87" s="113"/>
      <c r="T87" s="113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ht="12.75">
      <c r="A88" s="69"/>
      <c r="B88" s="81"/>
      <c r="C88" s="81"/>
      <c r="D88" s="81"/>
      <c r="E88" s="81"/>
      <c r="F88" s="91"/>
      <c r="G88" s="91"/>
      <c r="H88" s="81"/>
      <c r="I88" s="81"/>
      <c r="J88" s="81"/>
      <c r="K88" s="157"/>
      <c r="L88" s="157"/>
      <c r="M88" s="157"/>
      <c r="N88" s="157"/>
      <c r="O88" s="157"/>
      <c r="P88" s="157"/>
      <c r="Q88" s="157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ht="12.75">
      <c r="A89" s="69"/>
      <c r="B89" s="81"/>
      <c r="C89" s="81"/>
      <c r="D89" s="81"/>
      <c r="E89" s="81"/>
      <c r="F89" s="91"/>
      <c r="G89" s="91"/>
      <c r="H89" s="81"/>
      <c r="I89" s="81"/>
      <c r="J89" s="81"/>
      <c r="K89" s="157"/>
      <c r="L89" s="157"/>
      <c r="M89" s="157"/>
      <c r="N89" s="157"/>
      <c r="O89" s="157"/>
      <c r="P89" s="157"/>
      <c r="Q89" s="157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ht="14.25" customHeight="1">
      <c r="A90" s="83"/>
      <c r="B90" s="77"/>
      <c r="C90" s="81"/>
      <c r="D90" s="81"/>
      <c r="E90" s="81"/>
      <c r="F90" s="91"/>
      <c r="G90" s="91"/>
      <c r="H90" s="91"/>
      <c r="I90" s="91"/>
      <c r="J90" s="81"/>
      <c r="K90" s="169"/>
      <c r="L90" s="169"/>
      <c r="M90" s="169"/>
      <c r="N90" s="169"/>
      <c r="O90" s="169"/>
      <c r="P90" s="169"/>
      <c r="Q90" s="169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ht="38.25" customHeight="1">
      <c r="A91" s="83"/>
      <c r="B91" s="64"/>
      <c r="C91" s="113"/>
      <c r="D91" s="113"/>
      <c r="E91" s="113"/>
      <c r="F91" s="169"/>
      <c r="G91" s="169"/>
      <c r="H91" s="113"/>
      <c r="I91" s="91"/>
      <c r="J91" s="81"/>
      <c r="K91" s="169"/>
      <c r="L91" s="169"/>
      <c r="M91" s="169"/>
      <c r="N91" s="169"/>
      <c r="O91" s="169"/>
      <c r="P91" s="169"/>
      <c r="Q91" s="169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ht="12" customHeight="1" hidden="1">
      <c r="A92" s="83"/>
      <c r="B92" s="64"/>
      <c r="C92" s="194"/>
      <c r="D92" s="194"/>
      <c r="E92" s="194"/>
      <c r="F92" s="91"/>
      <c r="G92" s="91"/>
      <c r="H92" s="91"/>
      <c r="I92" s="91"/>
      <c r="J92" s="81"/>
      <c r="K92" s="169"/>
      <c r="L92" s="169"/>
      <c r="M92" s="169"/>
      <c r="N92" s="169"/>
      <c r="O92" s="169"/>
      <c r="P92" s="169"/>
      <c r="Q92" s="169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ht="7.5" customHeight="1" hidden="1">
      <c r="A93" s="83"/>
      <c r="B93" s="64"/>
      <c r="C93" s="81"/>
      <c r="D93" s="81"/>
      <c r="E93" s="81"/>
      <c r="F93" s="91"/>
      <c r="G93" s="91"/>
      <c r="H93" s="91"/>
      <c r="I93" s="91"/>
      <c r="J93" s="81"/>
      <c r="K93" s="169"/>
      <c r="L93" s="169"/>
      <c r="M93" s="169"/>
      <c r="N93" s="169"/>
      <c r="O93" s="169"/>
      <c r="P93" s="169"/>
      <c r="Q93" s="169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ht="14.25" customHeight="1" hidden="1">
      <c r="A94" s="83"/>
      <c r="B94" s="64"/>
      <c r="C94" s="81"/>
      <c r="D94" s="81"/>
      <c r="E94" s="81"/>
      <c r="F94" s="91"/>
      <c r="G94" s="91"/>
      <c r="H94" s="91"/>
      <c r="I94" s="91"/>
      <c r="J94" s="81"/>
      <c r="K94" s="169"/>
      <c r="L94" s="169"/>
      <c r="M94" s="169"/>
      <c r="N94" s="169"/>
      <c r="O94" s="169"/>
      <c r="P94" s="169"/>
      <c r="Q94" s="169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ht="27.75" customHeight="1">
      <c r="A95" s="83"/>
      <c r="B95" s="77"/>
      <c r="C95" s="81"/>
      <c r="D95" s="81"/>
      <c r="E95" s="81"/>
      <c r="F95" s="91"/>
      <c r="G95" s="91"/>
      <c r="H95" s="91"/>
      <c r="I95" s="91"/>
      <c r="J95" s="81"/>
      <c r="K95" s="169"/>
      <c r="L95" s="169"/>
      <c r="M95" s="169"/>
      <c r="N95" s="169"/>
      <c r="O95" s="169"/>
      <c r="P95" s="169"/>
      <c r="Q95" s="169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ht="50.25" customHeight="1">
      <c r="A96" s="83"/>
      <c r="B96" s="77"/>
      <c r="C96" s="81"/>
      <c r="D96" s="81"/>
      <c r="E96" s="81"/>
      <c r="F96" s="91"/>
      <c r="G96" s="91"/>
      <c r="H96" s="91"/>
      <c r="I96" s="91"/>
      <c r="J96" s="169"/>
      <c r="K96" s="169"/>
      <c r="L96" s="169"/>
      <c r="M96" s="169"/>
      <c r="N96" s="169"/>
      <c r="O96" s="169"/>
      <c r="P96" s="169"/>
      <c r="Q96" s="169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ht="39" customHeight="1">
      <c r="A97" s="83"/>
      <c r="B97" s="77"/>
      <c r="C97" s="81"/>
      <c r="D97" s="81"/>
      <c r="E97" s="81"/>
      <c r="F97" s="91"/>
      <c r="G97" s="91"/>
      <c r="H97" s="81"/>
      <c r="I97" s="81"/>
      <c r="J97" s="81"/>
      <c r="K97" s="169"/>
      <c r="L97" s="169"/>
      <c r="M97" s="169"/>
      <c r="N97" s="169"/>
      <c r="O97" s="169"/>
      <c r="P97" s="169"/>
      <c r="Q97" s="169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ht="15" customHeight="1">
      <c r="A98" s="83"/>
      <c r="B98" s="77"/>
      <c r="C98" s="81"/>
      <c r="D98" s="81"/>
      <c r="E98" s="81"/>
      <c r="F98" s="91"/>
      <c r="G98" s="91"/>
      <c r="H98" s="91"/>
      <c r="I98" s="91"/>
      <c r="J98" s="81"/>
      <c r="K98" s="169"/>
      <c r="L98" s="169"/>
      <c r="M98" s="169"/>
      <c r="N98" s="169"/>
      <c r="O98" s="169"/>
      <c r="P98" s="169"/>
      <c r="Q98" s="169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ht="15.75" customHeight="1">
      <c r="A99" s="69"/>
      <c r="B99" s="91"/>
      <c r="C99" s="91"/>
      <c r="D99" s="91"/>
      <c r="E99" s="91"/>
      <c r="F99" s="151"/>
      <c r="G99" s="151"/>
      <c r="H99" s="67"/>
      <c r="I99" s="81"/>
      <c r="J99" s="81"/>
      <c r="K99" s="157"/>
      <c r="L99" s="157"/>
      <c r="M99" s="157"/>
      <c r="N99" s="157"/>
      <c r="O99" s="157"/>
      <c r="P99" s="157"/>
      <c r="Q99" s="157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ht="15.75" customHeight="1" hidden="1">
      <c r="A100" s="69"/>
      <c r="B100" s="77"/>
      <c r="C100" s="81"/>
      <c r="D100" s="81"/>
      <c r="E100" s="81"/>
      <c r="F100" s="91"/>
      <c r="G100" s="91"/>
      <c r="H100" s="91"/>
      <c r="I100" s="91"/>
      <c r="J100" s="81"/>
      <c r="K100" s="157"/>
      <c r="L100" s="157"/>
      <c r="M100" s="157"/>
      <c r="N100" s="157"/>
      <c r="O100" s="157"/>
      <c r="P100" s="157"/>
      <c r="Q100" s="157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  <row r="101" spans="1:33" ht="16.5" customHeight="1" hidden="1">
      <c r="A101" s="69"/>
      <c r="B101" s="81"/>
      <c r="C101" s="81"/>
      <c r="D101" s="81"/>
      <c r="E101" s="81"/>
      <c r="F101" s="91"/>
      <c r="G101" s="91"/>
      <c r="H101" s="91"/>
      <c r="I101" s="91"/>
      <c r="J101" s="81"/>
      <c r="K101" s="157"/>
      <c r="L101" s="157"/>
      <c r="M101" s="157"/>
      <c r="N101" s="157"/>
      <c r="O101" s="157"/>
      <c r="P101" s="157"/>
      <c r="Q101" s="157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</row>
    <row r="102" spans="1:33" ht="15.75" customHeight="1">
      <c r="A102" s="83"/>
      <c r="B102" s="201"/>
      <c r="C102" s="113"/>
      <c r="D102" s="113"/>
      <c r="E102" s="91"/>
      <c r="F102" s="91"/>
      <c r="G102" s="91"/>
      <c r="H102" s="91"/>
      <c r="I102" s="91"/>
      <c r="J102" s="169"/>
      <c r="K102" s="169"/>
      <c r="L102" s="169"/>
      <c r="M102" s="169"/>
      <c r="N102" s="169"/>
      <c r="O102" s="169"/>
      <c r="P102" s="169"/>
      <c r="Q102" s="169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</row>
    <row r="103" spans="1:33" ht="14.25" customHeight="1">
      <c r="A103" s="160"/>
      <c r="B103" s="91"/>
      <c r="C103" s="81"/>
      <c r="D103" s="81"/>
      <c r="E103" s="91"/>
      <c r="F103" s="91"/>
      <c r="G103" s="91"/>
      <c r="H103" s="91"/>
      <c r="I103" s="91"/>
      <c r="J103" s="157"/>
      <c r="K103" s="157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1:33" ht="12.75">
      <c r="A104" s="69"/>
      <c r="B104" s="91"/>
      <c r="C104" s="91"/>
      <c r="D104" s="91"/>
      <c r="E104" s="9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</row>
    <row r="105" spans="1:33" ht="12.75" customHeight="1">
      <c r="A105" s="69"/>
      <c r="B105" s="81"/>
      <c r="C105" s="81"/>
      <c r="D105" s="81"/>
      <c r="E105" s="81"/>
      <c r="F105" s="151"/>
      <c r="G105" s="151"/>
      <c r="H105" s="157"/>
      <c r="I105" s="67"/>
      <c r="J105" s="157"/>
      <c r="K105" s="157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</row>
    <row r="106" spans="1:33" ht="14.25" customHeight="1">
      <c r="A106" s="69"/>
      <c r="B106" s="81"/>
      <c r="C106" s="81"/>
      <c r="D106" s="81"/>
      <c r="E106" s="81"/>
      <c r="F106" s="151"/>
      <c r="G106" s="151"/>
      <c r="H106" s="157"/>
      <c r="I106" s="157"/>
      <c r="J106" s="157"/>
      <c r="K106" s="157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</row>
    <row r="107" spans="1:33" ht="19.5" customHeight="1" hidden="1">
      <c r="A107" s="69"/>
      <c r="B107" s="81"/>
      <c r="C107" s="81"/>
      <c r="D107" s="81"/>
      <c r="E107" s="81"/>
      <c r="F107" s="151"/>
      <c r="G107" s="151"/>
      <c r="H107" s="157"/>
      <c r="I107" s="157"/>
      <c r="J107" s="157"/>
      <c r="K107" s="157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1:33" ht="22.5" customHeight="1" hidden="1">
      <c r="A108" s="69"/>
      <c r="B108" s="81"/>
      <c r="C108" s="81"/>
      <c r="D108" s="81"/>
      <c r="E108" s="81"/>
      <c r="F108" s="151"/>
      <c r="G108" s="151"/>
      <c r="H108" s="157"/>
      <c r="I108" s="157"/>
      <c r="J108" s="157"/>
      <c r="K108" s="157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1:33" ht="31.5" customHeight="1" hidden="1">
      <c r="A109" s="69"/>
      <c r="B109" s="77"/>
      <c r="C109" s="81"/>
      <c r="D109" s="81"/>
      <c r="E109" s="81"/>
      <c r="F109" s="151"/>
      <c r="G109" s="151"/>
      <c r="H109" s="157"/>
      <c r="I109" s="157"/>
      <c r="J109" s="157"/>
      <c r="K109" s="157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</row>
    <row r="110" spans="1:33" ht="24.75" customHeight="1" hidden="1">
      <c r="A110" s="69"/>
      <c r="B110" s="77"/>
      <c r="C110" s="81"/>
      <c r="D110" s="81"/>
      <c r="E110" s="81"/>
      <c r="F110" s="151"/>
      <c r="G110" s="151"/>
      <c r="H110" s="157"/>
      <c r="I110" s="157"/>
      <c r="J110" s="157"/>
      <c r="K110" s="157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</row>
    <row r="111" spans="1:33" ht="21" customHeight="1" hidden="1">
      <c r="A111" s="69"/>
      <c r="B111" s="76"/>
      <c r="C111" s="81"/>
      <c r="D111" s="81"/>
      <c r="E111" s="81"/>
      <c r="F111" s="151"/>
      <c r="G111" s="151"/>
      <c r="H111" s="157"/>
      <c r="I111" s="157"/>
      <c r="J111" s="157"/>
      <c r="K111" s="157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1:33" ht="3" customHeight="1" hidden="1">
      <c r="A112" s="69"/>
      <c r="B112" s="76"/>
      <c r="C112" s="81"/>
      <c r="D112" s="81"/>
      <c r="E112" s="81"/>
      <c r="F112" s="151"/>
      <c r="G112" s="151"/>
      <c r="H112" s="157"/>
      <c r="I112" s="157"/>
      <c r="J112" s="157"/>
      <c r="K112" s="157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</row>
    <row r="113" spans="1:33" ht="15" customHeight="1">
      <c r="A113" s="69"/>
      <c r="B113" s="81"/>
      <c r="C113" s="81"/>
      <c r="D113" s="81"/>
      <c r="E113" s="81"/>
      <c r="F113" s="151"/>
      <c r="G113" s="151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</row>
    <row r="114" spans="1:33" ht="13.5" customHeight="1">
      <c r="A114" s="69"/>
      <c r="B114" s="81"/>
      <c r="C114" s="81"/>
      <c r="D114" s="113"/>
      <c r="E114" s="81"/>
      <c r="F114" s="151"/>
      <c r="G114" s="151"/>
      <c r="H114" s="157"/>
      <c r="I114" s="157"/>
      <c r="J114" s="169"/>
      <c r="K114" s="16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</row>
    <row r="115" spans="1:33" ht="0.75" customHeight="1">
      <c r="A115" s="69"/>
      <c r="B115" s="87"/>
      <c r="C115" s="81"/>
      <c r="D115" s="81"/>
      <c r="E115" s="91"/>
      <c r="F115" s="151"/>
      <c r="G115" s="151"/>
      <c r="H115" s="151"/>
      <c r="I115" s="151"/>
      <c r="J115" s="157"/>
      <c r="K115" s="157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</row>
    <row r="116" spans="1:33" ht="8.25" customHeight="1" hidden="1">
      <c r="A116" s="69"/>
      <c r="B116" s="81"/>
      <c r="C116" s="81"/>
      <c r="D116" s="81"/>
      <c r="E116" s="91"/>
      <c r="F116" s="151"/>
      <c r="G116" s="151"/>
      <c r="H116" s="151"/>
      <c r="I116" s="151"/>
      <c r="J116" s="157"/>
      <c r="K116" s="157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5:9" ht="15" customHeight="1">
      <c r="E117" s="91"/>
      <c r="F117" s="151"/>
      <c r="G117" s="151"/>
      <c r="H117" s="151"/>
      <c r="I117" s="151"/>
    </row>
    <row r="118" spans="1:33" ht="12.75">
      <c r="A118" s="69"/>
      <c r="B118" s="91"/>
      <c r="C118" s="160"/>
      <c r="D118" s="160"/>
      <c r="E118" s="160"/>
      <c r="F118" s="151"/>
      <c r="G118" s="15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60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</row>
    <row r="119" spans="1:33" ht="12.75">
      <c r="A119" s="69"/>
      <c r="B119" s="81"/>
      <c r="C119" s="81"/>
      <c r="D119" s="81"/>
      <c r="E119" s="81"/>
      <c r="F119" s="151"/>
      <c r="G119" s="151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8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</row>
    <row r="120" spans="1:33" ht="12.75">
      <c r="A120" s="69"/>
      <c r="B120" s="81"/>
      <c r="C120" s="81"/>
      <c r="D120" s="81"/>
      <c r="E120" s="81"/>
      <c r="F120" s="151"/>
      <c r="G120" s="151"/>
      <c r="H120" s="157"/>
      <c r="I120" s="157"/>
      <c r="J120" s="157"/>
      <c r="K120" s="169"/>
      <c r="L120" s="81"/>
      <c r="M120" s="81"/>
      <c r="N120" s="81"/>
      <c r="O120" s="81"/>
      <c r="P120" s="81"/>
      <c r="Q120" s="81"/>
      <c r="R120" s="8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</row>
    <row r="121" spans="1:33" s="203" customFormat="1" ht="11.25" customHeight="1">
      <c r="A121" s="176"/>
      <c r="B121" s="113"/>
      <c r="C121" s="113"/>
      <c r="D121" s="113"/>
      <c r="E121" s="81"/>
      <c r="F121" s="151"/>
      <c r="G121" s="151"/>
      <c r="H121" s="157"/>
      <c r="I121" s="157"/>
      <c r="J121" s="169"/>
      <c r="K121" s="169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1:33" ht="13.5" customHeight="1" hidden="1">
      <c r="A122" s="69"/>
      <c r="B122" s="81"/>
      <c r="C122" s="81"/>
      <c r="D122" s="81"/>
      <c r="E122" s="81"/>
      <c r="F122" s="151"/>
      <c r="G122" s="151"/>
      <c r="H122" s="157"/>
      <c r="I122" s="157"/>
      <c r="J122" s="157"/>
      <c r="K122" s="157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1:33" ht="9.75" customHeight="1" hidden="1">
      <c r="A123" s="69"/>
      <c r="B123" s="113"/>
      <c r="C123" s="113"/>
      <c r="D123" s="113"/>
      <c r="E123" s="81"/>
      <c r="F123" s="151"/>
      <c r="G123" s="151"/>
      <c r="H123" s="157"/>
      <c r="I123" s="157"/>
      <c r="J123" s="169"/>
      <c r="K123" s="157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1:33" ht="6.75" customHeight="1" hidden="1">
      <c r="A124" s="69"/>
      <c r="B124" s="113"/>
      <c r="C124" s="113"/>
      <c r="D124" s="113"/>
      <c r="E124" s="81"/>
      <c r="F124" s="151"/>
      <c r="G124" s="151"/>
      <c r="H124" s="157"/>
      <c r="I124" s="157"/>
      <c r="J124" s="169"/>
      <c r="K124" s="157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:33" ht="6" customHeight="1" hidden="1">
      <c r="A125" s="69"/>
      <c r="B125" s="81"/>
      <c r="C125" s="81"/>
      <c r="D125" s="81"/>
      <c r="E125" s="81"/>
      <c r="F125" s="151"/>
      <c r="G125" s="151"/>
      <c r="H125" s="157"/>
      <c r="I125" s="157"/>
      <c r="J125" s="157"/>
      <c r="K125" s="157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:33" ht="11.25" customHeight="1">
      <c r="A126" s="69"/>
      <c r="B126" s="81"/>
      <c r="C126" s="113"/>
      <c r="D126" s="113"/>
      <c r="E126" s="81"/>
      <c r="F126" s="151"/>
      <c r="G126" s="151"/>
      <c r="H126" s="157"/>
      <c r="I126" s="157"/>
      <c r="J126" s="169"/>
      <c r="K126" s="169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:33" ht="10.5" customHeight="1">
      <c r="A127" s="69"/>
      <c r="B127" s="81"/>
      <c r="C127" s="81"/>
      <c r="D127" s="81"/>
      <c r="E127" s="81"/>
      <c r="F127" s="151"/>
      <c r="G127" s="151"/>
      <c r="H127" s="157"/>
      <c r="I127" s="157"/>
      <c r="J127" s="157"/>
      <c r="K127" s="157"/>
      <c r="L127" s="81"/>
      <c r="M127" s="81"/>
      <c r="N127" s="81"/>
      <c r="O127" s="81"/>
      <c r="P127" s="81"/>
      <c r="Q127" s="81"/>
      <c r="R127" s="81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:33" ht="2.25" customHeight="1" hidden="1">
      <c r="A128" s="69"/>
      <c r="B128" s="81"/>
      <c r="C128" s="81"/>
      <c r="D128" s="81"/>
      <c r="E128" s="81"/>
      <c r="F128" s="151"/>
      <c r="G128" s="151"/>
      <c r="H128" s="157"/>
      <c r="I128" s="157"/>
      <c r="J128" s="157"/>
      <c r="K128" s="157"/>
      <c r="L128" s="81"/>
      <c r="M128" s="81"/>
      <c r="N128" s="81"/>
      <c r="O128" s="81"/>
      <c r="P128" s="81"/>
      <c r="Q128" s="81"/>
      <c r="R128" s="81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:33" ht="33.75" customHeight="1">
      <c r="A129" s="69"/>
      <c r="B129" s="77"/>
      <c r="C129" s="81"/>
      <c r="D129" s="81"/>
      <c r="E129" s="81"/>
      <c r="F129" s="151"/>
      <c r="G129" s="151"/>
      <c r="H129" s="157"/>
      <c r="I129" s="157"/>
      <c r="J129" s="157"/>
      <c r="K129" s="157"/>
      <c r="L129" s="81"/>
      <c r="M129" s="81"/>
      <c r="N129" s="81"/>
      <c r="O129" s="81"/>
      <c r="P129" s="81"/>
      <c r="Q129" s="81"/>
      <c r="R129" s="81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:33" ht="3" customHeight="1" hidden="1">
      <c r="A130" s="69"/>
      <c r="B130" s="64"/>
      <c r="C130" s="81"/>
      <c r="D130" s="81"/>
      <c r="E130" s="81"/>
      <c r="F130" s="151"/>
      <c r="G130" s="151"/>
      <c r="H130" s="157"/>
      <c r="I130" s="157"/>
      <c r="J130" s="157"/>
      <c r="K130" s="157"/>
      <c r="L130" s="81"/>
      <c r="M130" s="81"/>
      <c r="N130" s="81"/>
      <c r="O130" s="81"/>
      <c r="P130" s="81"/>
      <c r="Q130" s="81"/>
      <c r="R130" s="81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  <row r="131" spans="1:33" ht="15" customHeight="1">
      <c r="A131" s="69"/>
      <c r="B131" s="81"/>
      <c r="C131" s="81"/>
      <c r="D131" s="81"/>
      <c r="E131" s="91"/>
      <c r="F131" s="151"/>
      <c r="G131" s="151"/>
      <c r="H131" s="151"/>
      <c r="I131" s="151"/>
      <c r="J131" s="157"/>
      <c r="K131" s="157"/>
      <c r="L131" s="81"/>
      <c r="M131" s="81"/>
      <c r="N131" s="81"/>
      <c r="O131" s="81"/>
      <c r="P131" s="81"/>
      <c r="Q131" s="81"/>
      <c r="R131" s="81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</row>
    <row r="132" spans="1:33" ht="12.75" hidden="1">
      <c r="A132" s="160"/>
      <c r="B132" s="91"/>
      <c r="C132" s="81"/>
      <c r="D132" s="81"/>
      <c r="E132" s="91"/>
      <c r="F132" s="151"/>
      <c r="G132" s="151"/>
      <c r="H132" s="151"/>
      <c r="I132" s="151"/>
      <c r="J132" s="157"/>
      <c r="K132" s="157"/>
      <c r="L132" s="81"/>
      <c r="M132" s="81"/>
      <c r="N132" s="81"/>
      <c r="O132" s="81"/>
      <c r="P132" s="81"/>
      <c r="Q132" s="81"/>
      <c r="R132" s="81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</row>
    <row r="133" spans="1:33" ht="11.25" customHeight="1" hidden="1">
      <c r="A133" s="69"/>
      <c r="B133" s="91"/>
      <c r="C133" s="91"/>
      <c r="D133" s="91"/>
      <c r="E133" s="91"/>
      <c r="F133" s="151"/>
      <c r="G133" s="151"/>
      <c r="H133" s="151"/>
      <c r="I133" s="151"/>
      <c r="J133" s="151"/>
      <c r="K133" s="157"/>
      <c r="L133" s="81"/>
      <c r="M133" s="81"/>
      <c r="N133" s="81"/>
      <c r="O133" s="81"/>
      <c r="P133" s="81"/>
      <c r="Q133" s="81"/>
      <c r="R133" s="81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</row>
    <row r="134" spans="1:33" ht="2.25" customHeight="1" hidden="1">
      <c r="A134" s="69"/>
      <c r="B134" s="81"/>
      <c r="C134" s="81"/>
      <c r="D134" s="81"/>
      <c r="E134" s="81"/>
      <c r="F134" s="151"/>
      <c r="G134" s="151"/>
      <c r="H134" s="151"/>
      <c r="I134" s="151"/>
      <c r="J134" s="157"/>
      <c r="K134" s="157"/>
      <c r="L134" s="81"/>
      <c r="M134" s="81"/>
      <c r="N134" s="81"/>
      <c r="O134" s="81"/>
      <c r="P134" s="81"/>
      <c r="Q134" s="81"/>
      <c r="R134" s="81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</row>
    <row r="135" spans="1:33" ht="13.5" customHeight="1" hidden="1">
      <c r="A135" s="69"/>
      <c r="B135" s="81"/>
      <c r="C135" s="81"/>
      <c r="D135" s="81"/>
      <c r="E135" s="81"/>
      <c r="F135" s="151"/>
      <c r="G135" s="151"/>
      <c r="H135" s="151"/>
      <c r="I135" s="151"/>
      <c r="J135" s="157"/>
      <c r="K135" s="157"/>
      <c r="L135" s="81"/>
      <c r="M135" s="81"/>
      <c r="N135" s="81"/>
      <c r="O135" s="81"/>
      <c r="P135" s="81"/>
      <c r="Q135" s="81"/>
      <c r="R135" s="81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</row>
    <row r="136" spans="1:33" ht="3" customHeight="1" hidden="1">
      <c r="A136" s="69"/>
      <c r="B136" s="76"/>
      <c r="C136" s="81"/>
      <c r="D136" s="81"/>
      <c r="E136" s="81"/>
      <c r="F136" s="151"/>
      <c r="G136" s="151"/>
      <c r="H136" s="157"/>
      <c r="I136" s="157"/>
      <c r="J136" s="157"/>
      <c r="K136" s="157"/>
      <c r="L136" s="81"/>
      <c r="M136" s="81"/>
      <c r="N136" s="81"/>
      <c r="O136" s="81"/>
      <c r="P136" s="81"/>
      <c r="Q136" s="81"/>
      <c r="R136" s="81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</row>
    <row r="137" spans="1:33" ht="13.5" customHeight="1" hidden="1">
      <c r="A137" s="69"/>
      <c r="B137" s="81"/>
      <c r="C137" s="81"/>
      <c r="D137" s="81"/>
      <c r="E137" s="81"/>
      <c r="F137" s="151"/>
      <c r="G137" s="151"/>
      <c r="H137" s="157"/>
      <c r="I137" s="157"/>
      <c r="J137" s="157"/>
      <c r="K137" s="157"/>
      <c r="L137" s="81"/>
      <c r="M137" s="81"/>
      <c r="N137" s="81"/>
      <c r="O137" s="81"/>
      <c r="P137" s="81"/>
      <c r="Q137" s="81"/>
      <c r="R137" s="81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</row>
    <row r="138" spans="1:33" ht="14.25" customHeight="1" hidden="1">
      <c r="A138" s="69"/>
      <c r="B138" s="81"/>
      <c r="C138" s="81"/>
      <c r="D138" s="81"/>
      <c r="E138" s="81"/>
      <c r="F138" s="151"/>
      <c r="G138" s="151"/>
      <c r="H138" s="157"/>
      <c r="I138" s="157"/>
      <c r="J138" s="157"/>
      <c r="K138" s="157"/>
      <c r="L138" s="81"/>
      <c r="M138" s="81"/>
      <c r="N138" s="81"/>
      <c r="O138" s="81"/>
      <c r="P138" s="81"/>
      <c r="Q138" s="81"/>
      <c r="R138" s="81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</row>
    <row r="139" spans="1:33" ht="3" customHeight="1" hidden="1">
      <c r="A139" s="69"/>
      <c r="B139" s="81"/>
      <c r="C139" s="81"/>
      <c r="D139" s="81"/>
      <c r="E139" s="81"/>
      <c r="F139" s="151"/>
      <c r="G139" s="151"/>
      <c r="H139" s="151"/>
      <c r="I139" s="151"/>
      <c r="J139" s="157"/>
      <c r="K139" s="157"/>
      <c r="L139" s="81"/>
      <c r="M139" s="81"/>
      <c r="N139" s="81"/>
      <c r="O139" s="81"/>
      <c r="P139" s="81"/>
      <c r="Q139" s="81"/>
      <c r="R139" s="81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</row>
    <row r="140" spans="5:33" ht="8.25" customHeight="1" hidden="1">
      <c r="E140" s="91"/>
      <c r="F140" s="151"/>
      <c r="G140" s="151"/>
      <c r="H140" s="151"/>
      <c r="I140" s="151"/>
      <c r="K140" s="157"/>
      <c r="L140" s="81"/>
      <c r="M140" s="81"/>
      <c r="N140" s="81"/>
      <c r="O140" s="81"/>
      <c r="P140" s="81"/>
      <c r="Q140" s="81"/>
      <c r="R140" s="81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</row>
    <row r="141" spans="1:33" ht="16.5" customHeight="1" hidden="1">
      <c r="A141" s="69"/>
      <c r="B141" s="91"/>
      <c r="C141" s="160"/>
      <c r="D141" s="160"/>
      <c r="E141" s="160"/>
      <c r="F141" s="151"/>
      <c r="G141" s="151"/>
      <c r="H141" s="171"/>
      <c r="I141" s="171"/>
      <c r="J141" s="171"/>
      <c r="K141" s="157"/>
      <c r="L141" s="81"/>
      <c r="M141" s="81"/>
      <c r="N141" s="81"/>
      <c r="O141" s="81"/>
      <c r="P141" s="81"/>
      <c r="Q141" s="81"/>
      <c r="R141" s="81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</row>
    <row r="142" spans="1:33" ht="15" customHeight="1" hidden="1">
      <c r="A142" s="69"/>
      <c r="B142" s="81"/>
      <c r="C142" s="81"/>
      <c r="D142" s="81"/>
      <c r="E142" s="81"/>
      <c r="F142" s="151"/>
      <c r="G142" s="151"/>
      <c r="H142" s="151"/>
      <c r="I142" s="151"/>
      <c r="J142" s="157"/>
      <c r="K142" s="157"/>
      <c r="L142" s="81"/>
      <c r="M142" s="81"/>
      <c r="N142" s="81"/>
      <c r="O142" s="81"/>
      <c r="P142" s="81"/>
      <c r="Q142" s="81"/>
      <c r="R142" s="81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</row>
    <row r="143" spans="1:33" ht="11.25" customHeight="1" hidden="1">
      <c r="A143" s="69"/>
      <c r="B143" s="81"/>
      <c r="C143" s="81"/>
      <c r="D143" s="81"/>
      <c r="E143" s="81"/>
      <c r="F143" s="151"/>
      <c r="G143" s="151"/>
      <c r="H143" s="151"/>
      <c r="I143" s="151"/>
      <c r="J143" s="157"/>
      <c r="K143" s="157"/>
      <c r="L143" s="81"/>
      <c r="M143" s="81"/>
      <c r="N143" s="81"/>
      <c r="O143" s="81"/>
      <c r="P143" s="81"/>
      <c r="Q143" s="81"/>
      <c r="R143" s="81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</row>
    <row r="144" spans="1:33" ht="16.5" customHeight="1" hidden="1">
      <c r="A144" s="69"/>
      <c r="B144" s="81"/>
      <c r="C144" s="113"/>
      <c r="D144" s="113"/>
      <c r="E144" s="113"/>
      <c r="F144" s="151"/>
      <c r="G144" s="151"/>
      <c r="H144" s="151"/>
      <c r="I144" s="151"/>
      <c r="J144" s="157"/>
      <c r="K144" s="157"/>
      <c r="L144" s="81"/>
      <c r="M144" s="81"/>
      <c r="N144" s="81"/>
      <c r="O144" s="81"/>
      <c r="P144" s="81"/>
      <c r="Q144" s="81"/>
      <c r="R144" s="81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</row>
    <row r="145" spans="1:33" ht="0.75" customHeight="1" hidden="1">
      <c r="A145" s="69"/>
      <c r="B145" s="81"/>
      <c r="C145" s="81"/>
      <c r="D145" s="81"/>
      <c r="E145" s="81"/>
      <c r="F145" s="151"/>
      <c r="G145" s="151"/>
      <c r="H145" s="157"/>
      <c r="I145" s="157"/>
      <c r="J145" s="157"/>
      <c r="K145" s="157"/>
      <c r="L145" s="81"/>
      <c r="M145" s="81"/>
      <c r="N145" s="81"/>
      <c r="O145" s="81"/>
      <c r="P145" s="81"/>
      <c r="Q145" s="81"/>
      <c r="R145" s="81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</row>
    <row r="146" spans="1:33" ht="26.25" customHeight="1" hidden="1">
      <c r="A146" s="69"/>
      <c r="B146" s="64"/>
      <c r="C146" s="113"/>
      <c r="D146" s="113"/>
      <c r="E146" s="113"/>
      <c r="F146" s="151"/>
      <c r="G146" s="151"/>
      <c r="H146" s="157"/>
      <c r="I146" s="157"/>
      <c r="J146" s="157"/>
      <c r="K146" s="157"/>
      <c r="L146" s="81"/>
      <c r="M146" s="81"/>
      <c r="N146" s="81"/>
      <c r="O146" s="81"/>
      <c r="P146" s="81"/>
      <c r="Q146" s="81"/>
      <c r="R146" s="81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</row>
    <row r="147" spans="1:33" ht="51" customHeight="1" hidden="1">
      <c r="A147" s="69"/>
      <c r="B147" s="77"/>
      <c r="C147" s="113"/>
      <c r="D147" s="81"/>
      <c r="E147" s="81"/>
      <c r="F147" s="151"/>
      <c r="G147" s="151"/>
      <c r="H147" s="157"/>
      <c r="I147" s="157"/>
      <c r="J147" s="157"/>
      <c r="K147" s="157"/>
      <c r="L147" s="81"/>
      <c r="M147" s="81"/>
      <c r="N147" s="81"/>
      <c r="O147" s="81"/>
      <c r="P147" s="81"/>
      <c r="Q147" s="81"/>
      <c r="R147" s="81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</row>
    <row r="148" spans="1:33" ht="8.25" customHeight="1" hidden="1">
      <c r="A148" s="69"/>
      <c r="B148" s="81"/>
      <c r="C148" s="81"/>
      <c r="D148" s="81"/>
      <c r="E148" s="91"/>
      <c r="F148" s="151"/>
      <c r="G148" s="151"/>
      <c r="H148" s="151"/>
      <c r="I148" s="151"/>
      <c r="J148" s="157"/>
      <c r="K148" s="157"/>
      <c r="L148" s="81"/>
      <c r="M148" s="81"/>
      <c r="N148" s="81"/>
      <c r="O148" s="81"/>
      <c r="P148" s="81"/>
      <c r="Q148" s="81"/>
      <c r="R148" s="81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</row>
    <row r="149" spans="1:33" ht="27.75" customHeight="1" hidden="1">
      <c r="A149" s="88"/>
      <c r="B149" s="268"/>
      <c r="C149" s="268"/>
      <c r="D149" s="123"/>
      <c r="E149" s="91"/>
      <c r="F149" s="151"/>
      <c r="G149" s="151"/>
      <c r="H149" s="151"/>
      <c r="I149" s="151"/>
      <c r="J149" s="204"/>
      <c r="K149" s="151"/>
      <c r="L149" s="91"/>
      <c r="M149" s="91"/>
      <c r="N149" s="91"/>
      <c r="O149" s="91"/>
      <c r="P149" s="91"/>
      <c r="Q149" s="91"/>
      <c r="R149" s="8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</row>
    <row r="150" spans="1:33" ht="11.25" customHeight="1" hidden="1">
      <c r="A150" s="69"/>
      <c r="B150" s="91"/>
      <c r="C150" s="91"/>
      <c r="D150" s="91"/>
      <c r="E150" s="91"/>
      <c r="F150" s="151"/>
      <c r="G150" s="151"/>
      <c r="H150" s="151"/>
      <c r="I150" s="151"/>
      <c r="J150" s="151"/>
      <c r="K150" s="151"/>
      <c r="L150" s="91"/>
      <c r="M150" s="91"/>
      <c r="N150" s="91"/>
      <c r="O150" s="91"/>
      <c r="P150" s="91"/>
      <c r="Q150" s="91"/>
      <c r="R150" s="8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</row>
    <row r="151" spans="1:33" ht="1.5" customHeight="1" hidden="1">
      <c r="A151" s="69"/>
      <c r="B151" s="81"/>
      <c r="C151" s="81"/>
      <c r="D151" s="81"/>
      <c r="E151" s="81"/>
      <c r="F151" s="151"/>
      <c r="G151" s="151"/>
      <c r="H151" s="157"/>
      <c r="I151" s="157"/>
      <c r="J151" s="157"/>
      <c r="K151" s="157"/>
      <c r="L151" s="81"/>
      <c r="M151" s="81"/>
      <c r="N151" s="81"/>
      <c r="O151" s="81"/>
      <c r="P151" s="81"/>
      <c r="Q151" s="81"/>
      <c r="R151" s="8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</row>
    <row r="152" spans="1:33" ht="3.75" customHeight="1" hidden="1">
      <c r="A152" s="69"/>
      <c r="B152" s="76"/>
      <c r="C152" s="81"/>
      <c r="D152" s="81"/>
      <c r="E152" s="81"/>
      <c r="F152" s="151"/>
      <c r="G152" s="151"/>
      <c r="H152" s="157"/>
      <c r="I152" s="157"/>
      <c r="J152" s="157"/>
      <c r="K152" s="157"/>
      <c r="L152" s="81"/>
      <c r="M152" s="81"/>
      <c r="N152" s="81"/>
      <c r="O152" s="81"/>
      <c r="P152" s="81"/>
      <c r="Q152" s="81"/>
      <c r="R152" s="8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</row>
    <row r="153" spans="1:33" ht="0.75" customHeight="1" hidden="1">
      <c r="A153" s="69"/>
      <c r="B153" s="81"/>
      <c r="C153" s="81"/>
      <c r="D153" s="81"/>
      <c r="E153" s="81"/>
      <c r="F153" s="151"/>
      <c r="G153" s="151"/>
      <c r="H153" s="157"/>
      <c r="I153" s="157"/>
      <c r="J153" s="157"/>
      <c r="K153" s="157"/>
      <c r="L153" s="81"/>
      <c r="M153" s="81"/>
      <c r="N153" s="81"/>
      <c r="O153" s="81"/>
      <c r="P153" s="81"/>
      <c r="Q153" s="81"/>
      <c r="R153" s="8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</row>
    <row r="154" spans="1:33" ht="13.5" customHeight="1" hidden="1">
      <c r="A154" s="69"/>
      <c r="B154" s="81"/>
      <c r="C154" s="81"/>
      <c r="D154" s="81"/>
      <c r="E154" s="81"/>
      <c r="F154" s="151"/>
      <c r="G154" s="151"/>
      <c r="H154" s="157"/>
      <c r="I154" s="157"/>
      <c r="J154" s="157"/>
      <c r="K154" s="157"/>
      <c r="L154" s="81"/>
      <c r="M154" s="81"/>
      <c r="N154" s="81"/>
      <c r="O154" s="81"/>
      <c r="P154" s="81"/>
      <c r="Q154" s="81"/>
      <c r="R154" s="8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</row>
    <row r="155" spans="1:33" ht="7.5" customHeight="1" hidden="1">
      <c r="A155" s="69"/>
      <c r="B155" s="81"/>
      <c r="C155" s="81"/>
      <c r="D155" s="81"/>
      <c r="E155" s="81"/>
      <c r="F155" s="151"/>
      <c r="G155" s="151"/>
      <c r="H155" s="157"/>
      <c r="I155" s="157"/>
      <c r="J155" s="157"/>
      <c r="K155" s="157"/>
      <c r="L155" s="81"/>
      <c r="M155" s="81"/>
      <c r="N155" s="81"/>
      <c r="O155" s="81"/>
      <c r="P155" s="81"/>
      <c r="Q155" s="81"/>
      <c r="R155" s="8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</row>
    <row r="156" spans="1:33" ht="15.75" customHeight="1" hidden="1">
      <c r="A156" s="69"/>
      <c r="B156" s="91"/>
      <c r="C156" s="91"/>
      <c r="D156" s="91"/>
      <c r="E156" s="91"/>
      <c r="F156" s="151"/>
      <c r="G156" s="151"/>
      <c r="H156" s="151"/>
      <c r="I156" s="151"/>
      <c r="J156" s="151"/>
      <c r="K156" s="151"/>
      <c r="L156" s="91"/>
      <c r="M156" s="91"/>
      <c r="N156" s="91"/>
      <c r="O156" s="91"/>
      <c r="P156" s="91"/>
      <c r="Q156" s="91"/>
      <c r="R156" s="8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</row>
    <row r="157" spans="1:33" ht="12" customHeight="1" hidden="1">
      <c r="A157" s="69"/>
      <c r="B157" s="81"/>
      <c r="C157" s="81"/>
      <c r="D157" s="81"/>
      <c r="E157" s="81"/>
      <c r="F157" s="151"/>
      <c r="G157" s="151"/>
      <c r="H157" s="157"/>
      <c r="I157" s="157"/>
      <c r="J157" s="157"/>
      <c r="K157" s="157"/>
      <c r="L157" s="81"/>
      <c r="M157" s="81"/>
      <c r="N157" s="81"/>
      <c r="O157" s="81"/>
      <c r="P157" s="81"/>
      <c r="Q157" s="81"/>
      <c r="R157" s="8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</row>
    <row r="158" spans="1:33" ht="3.75" customHeight="1" hidden="1">
      <c r="A158" s="69"/>
      <c r="B158" s="81"/>
      <c r="C158" s="81"/>
      <c r="D158" s="81"/>
      <c r="E158" s="81"/>
      <c r="F158" s="151"/>
      <c r="G158" s="151"/>
      <c r="H158" s="157"/>
      <c r="I158" s="157"/>
      <c r="J158" s="157"/>
      <c r="K158" s="157"/>
      <c r="L158" s="81"/>
      <c r="M158" s="81"/>
      <c r="N158" s="81"/>
      <c r="O158" s="81"/>
      <c r="P158" s="81"/>
      <c r="Q158" s="81"/>
      <c r="R158" s="8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</row>
    <row r="159" spans="1:33" ht="0.75" customHeight="1" hidden="1">
      <c r="A159" s="69"/>
      <c r="B159" s="113"/>
      <c r="C159" s="81"/>
      <c r="D159" s="81"/>
      <c r="E159" s="81"/>
      <c r="F159" s="151"/>
      <c r="G159" s="151"/>
      <c r="H159" s="157"/>
      <c r="I159" s="157"/>
      <c r="J159" s="157"/>
      <c r="K159" s="157"/>
      <c r="L159" s="81"/>
      <c r="M159" s="81"/>
      <c r="N159" s="81"/>
      <c r="O159" s="81"/>
      <c r="P159" s="81"/>
      <c r="Q159" s="81"/>
      <c r="R159" s="8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</row>
    <row r="160" spans="1:33" ht="12" customHeight="1" hidden="1">
      <c r="A160" s="69"/>
      <c r="B160" s="81"/>
      <c r="C160" s="81"/>
      <c r="D160" s="81"/>
      <c r="E160" s="81"/>
      <c r="F160" s="151"/>
      <c r="G160" s="151"/>
      <c r="H160" s="157"/>
      <c r="I160" s="157"/>
      <c r="J160" s="157"/>
      <c r="K160" s="157"/>
      <c r="L160" s="81"/>
      <c r="M160" s="81"/>
      <c r="N160" s="81"/>
      <c r="O160" s="81"/>
      <c r="P160" s="81"/>
      <c r="Q160" s="81"/>
      <c r="R160" s="8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</row>
    <row r="161" spans="1:33" ht="24" customHeight="1" hidden="1">
      <c r="A161" s="69"/>
      <c r="B161" s="64"/>
      <c r="C161" s="81"/>
      <c r="D161" s="81"/>
      <c r="E161" s="91"/>
      <c r="F161" s="151"/>
      <c r="G161" s="151"/>
      <c r="H161" s="151"/>
      <c r="I161" s="151"/>
      <c r="J161" s="157"/>
      <c r="K161" s="157"/>
      <c r="L161" s="81"/>
      <c r="M161" s="81"/>
      <c r="N161" s="81"/>
      <c r="O161" s="81"/>
      <c r="P161" s="81"/>
      <c r="Q161" s="81"/>
      <c r="R161" s="8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</row>
    <row r="162" spans="1:33" ht="24" customHeight="1" hidden="1">
      <c r="A162" s="69"/>
      <c r="B162" s="64"/>
      <c r="C162" s="81"/>
      <c r="D162" s="81"/>
      <c r="E162" s="91"/>
      <c r="F162" s="151"/>
      <c r="G162" s="151"/>
      <c r="H162" s="151"/>
      <c r="I162" s="151"/>
      <c r="J162" s="150"/>
      <c r="K162" s="157"/>
      <c r="L162" s="81"/>
      <c r="M162" s="81"/>
      <c r="N162" s="81"/>
      <c r="O162" s="81"/>
      <c r="P162" s="81"/>
      <c r="Q162" s="81"/>
      <c r="R162" s="8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</row>
    <row r="163" spans="1:33" ht="17.25" customHeight="1" hidden="1">
      <c r="A163" s="89"/>
      <c r="B163" s="91"/>
      <c r="C163" s="91"/>
      <c r="D163" s="91"/>
      <c r="E163" s="91"/>
      <c r="F163" s="151"/>
      <c r="G163" s="151"/>
      <c r="H163" s="151"/>
      <c r="I163" s="151"/>
      <c r="J163" s="151"/>
      <c r="K163" s="15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</row>
    <row r="164" spans="1:33" ht="12.75" customHeight="1" hidden="1">
      <c r="A164" s="69"/>
      <c r="B164" s="91"/>
      <c r="C164" s="91"/>
      <c r="D164" s="91"/>
      <c r="E164" s="9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</row>
    <row r="165" spans="1:33" ht="13.5" customHeight="1" hidden="1">
      <c r="A165" s="69"/>
      <c r="B165" s="81"/>
      <c r="C165" s="81"/>
      <c r="D165" s="81"/>
      <c r="E165" s="81"/>
      <c r="F165" s="151"/>
      <c r="G165" s="151"/>
      <c r="H165" s="151"/>
      <c r="I165" s="151"/>
      <c r="J165" s="157"/>
      <c r="K165" s="157"/>
      <c r="L165" s="81"/>
      <c r="M165" s="81"/>
      <c r="N165" s="81"/>
      <c r="O165" s="81"/>
      <c r="P165" s="81"/>
      <c r="Q165" s="81"/>
      <c r="R165" s="8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</row>
    <row r="166" spans="1:33" ht="13.5" customHeight="1" hidden="1">
      <c r="A166" s="69"/>
      <c r="B166" s="205"/>
      <c r="C166" s="81"/>
      <c r="D166" s="81"/>
      <c r="E166" s="81"/>
      <c r="F166" s="151"/>
      <c r="G166" s="151"/>
      <c r="H166" s="151"/>
      <c r="I166" s="151"/>
      <c r="J166" s="157"/>
      <c r="K166" s="157"/>
      <c r="L166" s="81"/>
      <c r="M166" s="81"/>
      <c r="N166" s="81"/>
      <c r="O166" s="81"/>
      <c r="P166" s="81"/>
      <c r="Q166" s="81"/>
      <c r="R166" s="8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</row>
    <row r="167" spans="1:33" ht="0.75" customHeight="1" hidden="1">
      <c r="A167" s="69"/>
      <c r="B167" s="81"/>
      <c r="C167" s="81"/>
      <c r="D167" s="81"/>
      <c r="E167" s="81"/>
      <c r="F167" s="151"/>
      <c r="G167" s="151"/>
      <c r="H167" s="151"/>
      <c r="I167" s="151"/>
      <c r="J167" s="157"/>
      <c r="K167" s="157"/>
      <c r="L167" s="81"/>
      <c r="M167" s="81"/>
      <c r="N167" s="81"/>
      <c r="O167" s="81"/>
      <c r="P167" s="81"/>
      <c r="Q167" s="81"/>
      <c r="R167" s="8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</row>
    <row r="168" spans="1:33" ht="21.75" customHeight="1" hidden="1">
      <c r="A168" s="69"/>
      <c r="B168" s="91"/>
      <c r="C168" s="91"/>
      <c r="D168" s="91"/>
      <c r="E168" s="9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</row>
    <row r="169" spans="1:33" ht="11.25" customHeight="1" hidden="1">
      <c r="A169" s="69"/>
      <c r="B169" s="81"/>
      <c r="C169" s="81"/>
      <c r="D169" s="81"/>
      <c r="E169" s="81"/>
      <c r="F169" s="151"/>
      <c r="G169" s="151"/>
      <c r="H169" s="151"/>
      <c r="I169" s="151"/>
      <c r="J169" s="157"/>
      <c r="K169" s="157"/>
      <c r="L169" s="157"/>
      <c r="M169" s="157"/>
      <c r="N169" s="157"/>
      <c r="O169" s="157"/>
      <c r="P169" s="157"/>
      <c r="Q169" s="157"/>
      <c r="R169" s="8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</row>
    <row r="170" spans="1:33" ht="12.75" customHeight="1" hidden="1">
      <c r="A170" s="69"/>
      <c r="B170" s="81"/>
      <c r="C170" s="81"/>
      <c r="D170" s="81"/>
      <c r="E170" s="81"/>
      <c r="F170" s="151"/>
      <c r="G170" s="151"/>
      <c r="H170" s="151"/>
      <c r="I170" s="151"/>
      <c r="J170" s="157"/>
      <c r="K170" s="157"/>
      <c r="L170" s="81"/>
      <c r="M170" s="81"/>
      <c r="N170" s="81"/>
      <c r="O170" s="81"/>
      <c r="P170" s="81"/>
      <c r="Q170" s="81"/>
      <c r="R170" s="8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</row>
    <row r="171" spans="1:33" ht="12.75" customHeight="1" hidden="1">
      <c r="A171" s="69"/>
      <c r="B171" s="113"/>
      <c r="C171" s="113"/>
      <c r="D171" s="113"/>
      <c r="E171" s="81"/>
      <c r="F171" s="151"/>
      <c r="G171" s="151"/>
      <c r="H171" s="151"/>
      <c r="I171" s="151"/>
      <c r="J171" s="169"/>
      <c r="K171" s="169"/>
      <c r="L171" s="113"/>
      <c r="M171" s="113"/>
      <c r="N171" s="113"/>
      <c r="O171" s="113"/>
      <c r="P171" s="113"/>
      <c r="Q171" s="113"/>
      <c r="R171" s="113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</row>
    <row r="172" spans="1:33" ht="2.25" customHeight="1" hidden="1">
      <c r="A172" s="69"/>
      <c r="B172" s="81"/>
      <c r="C172" s="81"/>
      <c r="D172" s="81"/>
      <c r="E172" s="91"/>
      <c r="F172" s="151"/>
      <c r="G172" s="151"/>
      <c r="H172" s="151"/>
      <c r="I172" s="151"/>
      <c r="J172" s="157"/>
      <c r="K172" s="157"/>
      <c r="L172" s="81"/>
      <c r="M172" s="81"/>
      <c r="N172" s="81"/>
      <c r="O172" s="81"/>
      <c r="P172" s="81"/>
      <c r="Q172" s="81"/>
      <c r="R172" s="8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</row>
    <row r="173" spans="1:33" ht="7.5" customHeight="1" hidden="1">
      <c r="A173" s="69"/>
      <c r="B173" s="81"/>
      <c r="C173" s="81"/>
      <c r="D173" s="81"/>
      <c r="E173" s="91"/>
      <c r="F173" s="151"/>
      <c r="G173" s="151"/>
      <c r="H173" s="151"/>
      <c r="I173" s="151"/>
      <c r="J173" s="157"/>
      <c r="K173" s="157"/>
      <c r="L173" s="81"/>
      <c r="M173" s="81"/>
      <c r="N173" s="81"/>
      <c r="O173" s="81"/>
      <c r="P173" s="81"/>
      <c r="Q173" s="81"/>
      <c r="R173" s="8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</row>
    <row r="174" spans="1:33" ht="12.75" hidden="1">
      <c r="A174" s="160"/>
      <c r="B174" s="125"/>
      <c r="C174" s="81"/>
      <c r="D174" s="81"/>
      <c r="E174" s="91"/>
      <c r="F174" s="151"/>
      <c r="G174" s="151"/>
      <c r="H174" s="151"/>
      <c r="I174" s="151"/>
      <c r="J174" s="157"/>
      <c r="K174" s="157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</row>
    <row r="175" spans="1:33" ht="12.75" hidden="1">
      <c r="A175" s="69"/>
      <c r="B175" s="91"/>
      <c r="C175" s="91"/>
      <c r="D175" s="91"/>
      <c r="E175" s="9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91"/>
      <c r="S175" s="81"/>
      <c r="T175" s="8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</row>
    <row r="176" spans="1:33" ht="13.5" customHeight="1" hidden="1">
      <c r="A176" s="69"/>
      <c r="B176" s="182"/>
      <c r="C176" s="81"/>
      <c r="D176" s="81"/>
      <c r="E176" s="81"/>
      <c r="F176" s="151"/>
      <c r="G176" s="151"/>
      <c r="H176" s="157"/>
      <c r="I176" s="157"/>
      <c r="J176" s="157"/>
      <c r="K176" s="157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</row>
    <row r="177" spans="1:33" ht="0.75" customHeight="1" hidden="1">
      <c r="A177" s="69"/>
      <c r="B177" s="87"/>
      <c r="C177" s="81"/>
      <c r="D177" s="81"/>
      <c r="E177" s="91"/>
      <c r="F177" s="151"/>
      <c r="G177" s="151"/>
      <c r="H177" s="151"/>
      <c r="I177" s="151"/>
      <c r="J177" s="157"/>
      <c r="K177" s="157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</row>
    <row r="178" spans="1:33" ht="2.25" customHeight="1" hidden="1">
      <c r="A178" s="69"/>
      <c r="B178" s="87"/>
      <c r="C178" s="81"/>
      <c r="D178" s="81"/>
      <c r="E178" s="91"/>
      <c r="F178" s="151"/>
      <c r="G178" s="151"/>
      <c r="H178" s="151"/>
      <c r="I178" s="151"/>
      <c r="J178" s="157"/>
      <c r="K178" s="157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</row>
    <row r="179" spans="1:33" ht="9.75" customHeight="1" hidden="1">
      <c r="A179" s="69"/>
      <c r="B179" s="87"/>
      <c r="C179" s="81"/>
      <c r="D179" s="81"/>
      <c r="E179" s="91"/>
      <c r="F179" s="151"/>
      <c r="G179" s="151"/>
      <c r="H179" s="151"/>
      <c r="I179" s="151"/>
      <c r="J179" s="157"/>
      <c r="K179" s="157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</row>
    <row r="180" spans="1:33" ht="12.75" hidden="1">
      <c r="A180" s="69"/>
      <c r="B180" s="91"/>
      <c r="C180" s="91"/>
      <c r="D180" s="91"/>
      <c r="E180" s="9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91"/>
      <c r="S180" s="81"/>
      <c r="T180" s="8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</row>
    <row r="181" spans="1:33" ht="12.75" hidden="1">
      <c r="A181" s="69"/>
      <c r="B181" s="81"/>
      <c r="C181" s="81"/>
      <c r="D181" s="81"/>
      <c r="E181" s="81"/>
      <c r="F181" s="151"/>
      <c r="G181" s="151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81"/>
      <c r="S181" s="81"/>
      <c r="T181" s="8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</row>
    <row r="182" spans="1:33" ht="12.75" hidden="1">
      <c r="A182" s="69"/>
      <c r="B182" s="81"/>
      <c r="C182" s="81"/>
      <c r="D182" s="81"/>
      <c r="E182" s="81"/>
      <c r="F182" s="151"/>
      <c r="G182" s="151"/>
      <c r="H182" s="157"/>
      <c r="I182" s="157"/>
      <c r="J182" s="157"/>
      <c r="K182" s="157"/>
      <c r="L182" s="81"/>
      <c r="M182" s="81"/>
      <c r="N182" s="81"/>
      <c r="O182" s="81"/>
      <c r="P182" s="81"/>
      <c r="Q182" s="81"/>
      <c r="R182" s="81"/>
      <c r="S182" s="81"/>
      <c r="T182" s="8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</row>
    <row r="183" spans="1:33" ht="12" customHeight="1" hidden="1">
      <c r="A183" s="69"/>
      <c r="B183" s="81"/>
      <c r="C183" s="81"/>
      <c r="D183" s="81"/>
      <c r="E183" s="81"/>
      <c r="F183" s="151"/>
      <c r="G183" s="151"/>
      <c r="H183" s="157"/>
      <c r="I183" s="157"/>
      <c r="J183" s="157"/>
      <c r="K183" s="157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</row>
    <row r="184" spans="1:33" ht="12" customHeight="1" hidden="1">
      <c r="A184" s="69"/>
      <c r="B184" s="81"/>
      <c r="C184" s="81"/>
      <c r="D184" s="81"/>
      <c r="E184" s="91"/>
      <c r="F184" s="151"/>
      <c r="G184" s="151"/>
      <c r="H184" s="151"/>
      <c r="I184" s="151"/>
      <c r="J184" s="157"/>
      <c r="K184" s="157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</row>
    <row r="185" spans="1:33" ht="9" customHeight="1" hidden="1">
      <c r="A185" s="69"/>
      <c r="B185" s="81"/>
      <c r="C185" s="81"/>
      <c r="D185" s="81"/>
      <c r="E185" s="91"/>
      <c r="F185" s="151"/>
      <c r="G185" s="151"/>
      <c r="H185" s="151"/>
      <c r="I185" s="151"/>
      <c r="J185" s="157"/>
      <c r="K185" s="157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</row>
    <row r="186" spans="1:33" ht="16.5" customHeight="1" hidden="1">
      <c r="A186" s="89"/>
      <c r="B186" s="91"/>
      <c r="C186" s="81"/>
      <c r="D186" s="81"/>
      <c r="E186" s="91"/>
      <c r="F186" s="151"/>
      <c r="G186" s="151"/>
      <c r="H186" s="151"/>
      <c r="I186" s="151"/>
      <c r="J186" s="157"/>
      <c r="K186" s="157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</row>
    <row r="187" spans="1:33" ht="15" customHeight="1" hidden="1">
      <c r="A187" s="69"/>
      <c r="B187" s="91"/>
      <c r="C187" s="91"/>
      <c r="D187" s="91"/>
      <c r="E187" s="9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</row>
    <row r="188" spans="1:33" ht="18" customHeight="1" hidden="1">
      <c r="A188" s="69"/>
      <c r="B188" s="81"/>
      <c r="C188" s="81"/>
      <c r="D188" s="81"/>
      <c r="E188" s="81"/>
      <c r="F188" s="151"/>
      <c r="G188" s="151"/>
      <c r="H188" s="157"/>
      <c r="I188" s="157"/>
      <c r="J188" s="157"/>
      <c r="K188" s="157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</row>
    <row r="189" spans="1:33" ht="20.25" customHeight="1" hidden="1">
      <c r="A189" s="69"/>
      <c r="B189" s="81"/>
      <c r="C189" s="81"/>
      <c r="D189" s="81"/>
      <c r="E189" s="81"/>
      <c r="F189" s="151"/>
      <c r="G189" s="151"/>
      <c r="H189" s="150"/>
      <c r="I189" s="157"/>
      <c r="J189" s="157"/>
      <c r="K189" s="157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</row>
    <row r="190" spans="1:33" ht="19.5" customHeight="1" hidden="1">
      <c r="A190" s="69"/>
      <c r="B190" s="77"/>
      <c r="C190" s="81"/>
      <c r="D190" s="81"/>
      <c r="E190" s="91"/>
      <c r="F190" s="151"/>
      <c r="G190" s="151"/>
      <c r="H190" s="151"/>
      <c r="I190" s="151"/>
      <c r="J190" s="157"/>
      <c r="K190" s="157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</row>
    <row r="191" spans="1:33" ht="31.5" customHeight="1" hidden="1">
      <c r="A191" s="69"/>
      <c r="B191" s="87"/>
      <c r="C191" s="81"/>
      <c r="D191" s="81"/>
      <c r="E191" s="91"/>
      <c r="F191" s="151"/>
      <c r="G191" s="151"/>
      <c r="H191" s="151"/>
      <c r="I191" s="151"/>
      <c r="J191" s="157"/>
      <c r="K191" s="157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</row>
    <row r="192" spans="1:33" ht="16.5" customHeight="1" hidden="1">
      <c r="A192" s="69"/>
      <c r="B192" s="81"/>
      <c r="C192" s="81"/>
      <c r="D192" s="81"/>
      <c r="E192" s="91"/>
      <c r="F192" s="151"/>
      <c r="G192" s="151"/>
      <c r="H192" s="151"/>
      <c r="I192" s="151"/>
      <c r="J192" s="157"/>
      <c r="K192" s="157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</row>
    <row r="193" spans="1:33" ht="24.75" customHeight="1" hidden="1">
      <c r="A193" s="69"/>
      <c r="B193" s="81"/>
      <c r="C193" s="81"/>
      <c r="D193" s="81"/>
      <c r="E193" s="91"/>
      <c r="F193" s="151"/>
      <c r="G193" s="151"/>
      <c r="H193" s="151"/>
      <c r="I193" s="151"/>
      <c r="J193" s="157"/>
      <c r="K193" s="157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</row>
    <row r="194" spans="1:33" ht="21" customHeight="1" hidden="1">
      <c r="A194" s="69"/>
      <c r="B194" s="91"/>
      <c r="C194" s="91"/>
      <c r="D194" s="91"/>
      <c r="E194" s="9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</row>
    <row r="195" spans="1:33" ht="16.5" customHeight="1" hidden="1">
      <c r="A195" s="69"/>
      <c r="B195" s="81"/>
      <c r="C195" s="81"/>
      <c r="D195" s="81"/>
      <c r="E195" s="81"/>
      <c r="F195" s="151"/>
      <c r="G195" s="151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8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</row>
    <row r="196" spans="1:33" ht="18" customHeight="1" hidden="1">
      <c r="A196" s="69"/>
      <c r="B196" s="81"/>
      <c r="C196" s="81"/>
      <c r="D196" s="81"/>
      <c r="E196" s="81"/>
      <c r="F196" s="151"/>
      <c r="G196" s="151"/>
      <c r="H196" s="157"/>
      <c r="I196" s="157"/>
      <c r="J196" s="157"/>
      <c r="K196" s="157"/>
      <c r="L196" s="81"/>
      <c r="M196" s="81"/>
      <c r="N196" s="81"/>
      <c r="O196" s="81"/>
      <c r="P196" s="81"/>
      <c r="Q196" s="81"/>
      <c r="R196" s="8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</row>
    <row r="197" spans="1:37" ht="24" customHeight="1">
      <c r="A197" s="206"/>
      <c r="B197" s="125"/>
      <c r="C197" s="81"/>
      <c r="D197" s="81"/>
      <c r="E197" s="91"/>
      <c r="F197" s="151"/>
      <c r="G197" s="151"/>
      <c r="H197" s="151"/>
      <c r="I197" s="151"/>
      <c r="J197" s="157"/>
      <c r="K197" s="157"/>
      <c r="L197" s="81"/>
      <c r="M197" s="81"/>
      <c r="N197" s="81"/>
      <c r="O197" s="81"/>
      <c r="P197" s="81"/>
      <c r="Q197" s="81"/>
      <c r="R197" s="8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J197" s="81"/>
      <c r="AK197" s="81"/>
    </row>
    <row r="198" spans="1:37" ht="14.25" customHeight="1">
      <c r="A198" s="69"/>
      <c r="B198" s="91"/>
      <c r="C198" s="91"/>
      <c r="D198" s="91"/>
      <c r="E198" s="9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8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J198" s="81"/>
      <c r="AK198" s="81"/>
    </row>
    <row r="199" spans="1:37" ht="12.75" customHeight="1">
      <c r="A199" s="69"/>
      <c r="B199" s="81"/>
      <c r="C199" s="81"/>
      <c r="D199" s="81"/>
      <c r="E199" s="81"/>
      <c r="F199" s="151"/>
      <c r="G199" s="151"/>
      <c r="H199" s="157"/>
      <c r="I199" s="67"/>
      <c r="J199" s="157"/>
      <c r="K199" s="157"/>
      <c r="L199" s="81"/>
      <c r="M199" s="81"/>
      <c r="N199" s="81"/>
      <c r="O199" s="81"/>
      <c r="P199" s="81"/>
      <c r="Q199" s="81"/>
      <c r="R199" s="8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J199" s="81"/>
      <c r="AK199" s="81"/>
    </row>
    <row r="200" spans="1:37" ht="0.75" customHeight="1">
      <c r="A200" s="69"/>
      <c r="B200" s="87"/>
      <c r="C200" s="81"/>
      <c r="D200" s="81"/>
      <c r="E200" s="91"/>
      <c r="F200" s="151"/>
      <c r="G200" s="151"/>
      <c r="H200" s="151"/>
      <c r="I200" s="151"/>
      <c r="J200" s="157"/>
      <c r="K200" s="157"/>
      <c r="L200" s="81"/>
      <c r="M200" s="81"/>
      <c r="N200" s="81"/>
      <c r="O200" s="81"/>
      <c r="P200" s="81"/>
      <c r="Q200" s="81"/>
      <c r="R200" s="8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J200" s="81"/>
      <c r="AK200" s="81"/>
    </row>
    <row r="201" spans="1:37" ht="11.25" customHeight="1">
      <c r="A201" s="69"/>
      <c r="B201" s="87"/>
      <c r="C201" s="81"/>
      <c r="D201" s="81"/>
      <c r="E201" s="81"/>
      <c r="F201" s="151"/>
      <c r="G201" s="151"/>
      <c r="H201" s="151"/>
      <c r="I201" s="151"/>
      <c r="J201" s="157"/>
      <c r="K201" s="157"/>
      <c r="L201" s="81"/>
      <c r="M201" s="81"/>
      <c r="N201" s="81"/>
      <c r="O201" s="81"/>
      <c r="P201" s="81"/>
      <c r="Q201" s="81"/>
      <c r="R201" s="8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J201" s="81"/>
      <c r="AK201" s="81"/>
    </row>
    <row r="202" spans="1:37" ht="7.5" customHeight="1" hidden="1">
      <c r="A202" s="69"/>
      <c r="B202" s="81"/>
      <c r="C202" s="81"/>
      <c r="D202" s="81"/>
      <c r="E202" s="91"/>
      <c r="F202" s="151"/>
      <c r="G202" s="151"/>
      <c r="H202" s="151"/>
      <c r="I202" s="151"/>
      <c r="J202" s="157"/>
      <c r="K202" s="157"/>
      <c r="L202" s="81"/>
      <c r="M202" s="81"/>
      <c r="N202" s="81"/>
      <c r="O202" s="81"/>
      <c r="P202" s="81"/>
      <c r="Q202" s="81"/>
      <c r="R202" s="8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J202" s="81"/>
      <c r="AK202" s="81"/>
    </row>
    <row r="203" spans="1:37" ht="12" customHeight="1">
      <c r="A203" s="69"/>
      <c r="B203" s="81"/>
      <c r="C203" s="81"/>
      <c r="D203" s="81"/>
      <c r="E203" s="91"/>
      <c r="F203" s="151"/>
      <c r="G203" s="151"/>
      <c r="H203" s="151"/>
      <c r="I203" s="151"/>
      <c r="J203" s="157"/>
      <c r="K203" s="157"/>
      <c r="L203" s="81"/>
      <c r="M203" s="81"/>
      <c r="N203" s="81"/>
      <c r="O203" s="81"/>
      <c r="P203" s="81"/>
      <c r="Q203" s="81"/>
      <c r="R203" s="8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J203" s="81"/>
      <c r="AK203" s="81"/>
    </row>
    <row r="204" spans="1:37" ht="12" customHeight="1">
      <c r="A204" s="69"/>
      <c r="B204" s="91"/>
      <c r="C204" s="160"/>
      <c r="D204" s="160"/>
      <c r="E204" s="160"/>
      <c r="F204" s="151"/>
      <c r="G204" s="15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8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J204" s="81"/>
      <c r="AK204" s="81"/>
    </row>
    <row r="205" spans="1:37" ht="13.5" customHeight="1">
      <c r="A205" s="69"/>
      <c r="B205" s="81"/>
      <c r="C205" s="81"/>
      <c r="D205" s="81"/>
      <c r="E205" s="81"/>
      <c r="F205" s="151"/>
      <c r="G205" s="151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8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J205" s="81"/>
      <c r="AK205" s="81"/>
    </row>
    <row r="206" spans="1:37" ht="12" customHeight="1">
      <c r="A206" s="69"/>
      <c r="B206" s="81"/>
      <c r="C206" s="81"/>
      <c r="D206" s="81"/>
      <c r="E206" s="81"/>
      <c r="F206" s="151"/>
      <c r="G206" s="151"/>
      <c r="H206" s="151"/>
      <c r="I206" s="151"/>
      <c r="J206" s="157"/>
      <c r="K206" s="157"/>
      <c r="L206" s="81"/>
      <c r="M206" s="81"/>
      <c r="N206" s="81"/>
      <c r="O206" s="81"/>
      <c r="P206" s="81"/>
      <c r="Q206" s="81"/>
      <c r="R206" s="8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J206" s="81"/>
      <c r="AK206" s="81"/>
    </row>
    <row r="207" spans="1:37" ht="12.75" customHeight="1">
      <c r="A207" s="69"/>
      <c r="B207" s="81"/>
      <c r="C207" s="81"/>
      <c r="D207" s="81"/>
      <c r="E207" s="81"/>
      <c r="F207" s="151"/>
      <c r="G207" s="151"/>
      <c r="H207" s="157"/>
      <c r="I207" s="157"/>
      <c r="J207" s="157"/>
      <c r="K207" s="157"/>
      <c r="L207" s="81"/>
      <c r="M207" s="81"/>
      <c r="N207" s="81"/>
      <c r="O207" s="81"/>
      <c r="P207" s="81"/>
      <c r="Q207" s="81"/>
      <c r="R207" s="8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J207" s="81"/>
      <c r="AK207" s="81"/>
    </row>
    <row r="208" spans="1:37" ht="12.75" customHeight="1">
      <c r="A208" s="69"/>
      <c r="B208" s="81"/>
      <c r="C208" s="81"/>
      <c r="D208" s="81"/>
      <c r="E208" s="81"/>
      <c r="F208" s="151"/>
      <c r="G208" s="151"/>
      <c r="H208" s="157"/>
      <c r="I208" s="157"/>
      <c r="J208" s="157"/>
      <c r="K208" s="157"/>
      <c r="L208" s="81"/>
      <c r="M208" s="81"/>
      <c r="N208" s="81"/>
      <c r="O208" s="81"/>
      <c r="P208" s="81"/>
      <c r="Q208" s="81"/>
      <c r="R208" s="8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J208" s="81"/>
      <c r="AK208" s="81"/>
    </row>
    <row r="209" spans="1:37" ht="23.25" customHeight="1">
      <c r="A209" s="207"/>
      <c r="B209" s="124"/>
      <c r="C209" s="91"/>
      <c r="D209" s="91"/>
      <c r="E209" s="91"/>
      <c r="F209" s="151"/>
      <c r="G209" s="151"/>
      <c r="H209" s="151"/>
      <c r="I209" s="151"/>
      <c r="J209" s="151"/>
      <c r="K209" s="157"/>
      <c r="L209" s="81"/>
      <c r="M209" s="81"/>
      <c r="N209" s="81"/>
      <c r="O209" s="81"/>
      <c r="P209" s="81"/>
      <c r="Q209" s="81"/>
      <c r="R209" s="9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J209" s="81"/>
      <c r="AK209" s="81"/>
    </row>
    <row r="210" spans="1:37" ht="14.25" customHeight="1">
      <c r="A210" s="160"/>
      <c r="B210" s="124"/>
      <c r="C210" s="91"/>
      <c r="D210" s="91"/>
      <c r="E210" s="91"/>
      <c r="F210" s="151"/>
      <c r="G210" s="151"/>
      <c r="H210" s="151"/>
      <c r="I210" s="151"/>
      <c r="J210" s="151"/>
      <c r="K210" s="157"/>
      <c r="L210" s="81"/>
      <c r="M210" s="81"/>
      <c r="N210" s="81"/>
      <c r="O210" s="81"/>
      <c r="P210" s="81"/>
      <c r="Q210" s="81"/>
      <c r="R210" s="9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J210" s="81"/>
      <c r="AK210" s="81"/>
    </row>
    <row r="211" spans="1:37" ht="0.75" customHeight="1">
      <c r="A211" s="160"/>
      <c r="B211" s="81"/>
      <c r="C211" s="81"/>
      <c r="D211" s="81"/>
      <c r="E211" s="81"/>
      <c r="F211" s="151"/>
      <c r="G211" s="151"/>
      <c r="H211" s="151"/>
      <c r="I211" s="151"/>
      <c r="J211" s="157"/>
      <c r="K211" s="157"/>
      <c r="L211" s="81"/>
      <c r="M211" s="81"/>
      <c r="N211" s="81"/>
      <c r="O211" s="81"/>
      <c r="P211" s="81"/>
      <c r="Q211" s="81"/>
      <c r="R211" s="9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J211" s="81"/>
      <c r="AK211" s="81"/>
    </row>
    <row r="212" spans="1:37" ht="12.75" customHeight="1">
      <c r="A212" s="160"/>
      <c r="B212" s="81"/>
      <c r="C212" s="81"/>
      <c r="D212" s="81"/>
      <c r="E212" s="81"/>
      <c r="F212" s="151"/>
      <c r="G212" s="151"/>
      <c r="H212" s="151"/>
      <c r="I212" s="151"/>
      <c r="J212" s="157"/>
      <c r="K212" s="157"/>
      <c r="L212" s="81"/>
      <c r="M212" s="81"/>
      <c r="N212" s="81"/>
      <c r="O212" s="81"/>
      <c r="P212" s="81"/>
      <c r="Q212" s="81"/>
      <c r="R212" s="9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J212" s="81"/>
      <c r="AK212" s="81"/>
    </row>
    <row r="213" spans="1:37" ht="12.75" customHeight="1">
      <c r="A213" s="160"/>
      <c r="B213" s="81"/>
      <c r="C213" s="81"/>
      <c r="D213" s="81"/>
      <c r="E213" s="81"/>
      <c r="F213" s="151"/>
      <c r="G213" s="151"/>
      <c r="H213" s="151"/>
      <c r="I213" s="151"/>
      <c r="J213" s="157"/>
      <c r="K213" s="157"/>
      <c r="L213" s="81"/>
      <c r="M213" s="81"/>
      <c r="N213" s="81"/>
      <c r="O213" s="81"/>
      <c r="P213" s="81"/>
      <c r="Q213" s="81"/>
      <c r="R213" s="9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J213" s="81"/>
      <c r="AK213" s="81"/>
    </row>
    <row r="214" spans="1:37" ht="24.75" customHeight="1">
      <c r="A214" s="160"/>
      <c r="B214" s="91"/>
      <c r="C214" s="91"/>
      <c r="D214" s="91"/>
      <c r="E214" s="91"/>
      <c r="F214" s="151"/>
      <c r="G214" s="151"/>
      <c r="H214" s="91"/>
      <c r="I214" s="151"/>
      <c r="J214" s="151"/>
      <c r="K214" s="157"/>
      <c r="L214" s="81"/>
      <c r="M214" s="81"/>
      <c r="N214" s="81"/>
      <c r="O214" s="81"/>
      <c r="P214" s="81"/>
      <c r="Q214" s="81"/>
      <c r="R214" s="9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J214" s="81"/>
      <c r="AK214" s="81"/>
    </row>
    <row r="215" spans="1:37" ht="13.5" customHeight="1">
      <c r="A215" s="160"/>
      <c r="B215" s="81"/>
      <c r="C215" s="81"/>
      <c r="D215" s="81"/>
      <c r="E215" s="81"/>
      <c r="F215" s="151"/>
      <c r="G215" s="151"/>
      <c r="H215" s="151"/>
      <c r="I215" s="151"/>
      <c r="J215" s="157"/>
      <c r="K215" s="157"/>
      <c r="L215" s="81"/>
      <c r="M215" s="81"/>
      <c r="N215" s="81"/>
      <c r="O215" s="81"/>
      <c r="P215" s="81"/>
      <c r="Q215" s="81"/>
      <c r="R215" s="9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J215" s="81"/>
      <c r="AK215" s="81"/>
    </row>
    <row r="216" spans="1:37" ht="0.75" customHeight="1">
      <c r="A216" s="160"/>
      <c r="B216" s="81"/>
      <c r="C216" s="81"/>
      <c r="D216" s="81"/>
      <c r="E216" s="81"/>
      <c r="F216" s="151"/>
      <c r="G216" s="151"/>
      <c r="H216" s="151"/>
      <c r="I216" s="151"/>
      <c r="J216" s="157"/>
      <c r="K216" s="157"/>
      <c r="L216" s="81"/>
      <c r="M216" s="81"/>
      <c r="N216" s="81"/>
      <c r="O216" s="81"/>
      <c r="P216" s="81"/>
      <c r="Q216" s="81"/>
      <c r="R216" s="9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J216" s="81"/>
      <c r="AK216" s="81"/>
    </row>
    <row r="217" spans="1:37" ht="3.75" customHeight="1" hidden="1">
      <c r="A217" s="160"/>
      <c r="B217" s="113"/>
      <c r="C217" s="81"/>
      <c r="D217" s="81"/>
      <c r="E217" s="81"/>
      <c r="F217" s="151"/>
      <c r="G217" s="151"/>
      <c r="H217" s="151"/>
      <c r="I217" s="151"/>
      <c r="J217" s="157"/>
      <c r="K217" s="157"/>
      <c r="L217" s="81"/>
      <c r="M217" s="81"/>
      <c r="N217" s="81"/>
      <c r="O217" s="81"/>
      <c r="P217" s="81"/>
      <c r="Q217" s="81"/>
      <c r="R217" s="9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J217" s="81"/>
      <c r="AK217" s="81"/>
    </row>
    <row r="218" spans="1:37" ht="12" customHeight="1">
      <c r="A218" s="69"/>
      <c r="B218" s="81"/>
      <c r="C218" s="81"/>
      <c r="D218" s="81"/>
      <c r="E218" s="81"/>
      <c r="F218" s="151"/>
      <c r="G218" s="151"/>
      <c r="H218" s="157"/>
      <c r="I218" s="157"/>
      <c r="J218" s="157"/>
      <c r="K218" s="157"/>
      <c r="L218" s="81"/>
      <c r="M218" s="81"/>
      <c r="N218" s="81"/>
      <c r="O218" s="81"/>
      <c r="P218" s="81"/>
      <c r="Q218" s="81"/>
      <c r="R218" s="8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J218" s="81"/>
      <c r="AK218" s="81"/>
    </row>
    <row r="219" spans="1:37" ht="2.25" customHeight="1" hidden="1">
      <c r="A219" s="160"/>
      <c r="B219" s="81"/>
      <c r="C219" s="81"/>
      <c r="D219" s="81"/>
      <c r="E219" s="81"/>
      <c r="F219" s="151"/>
      <c r="G219" s="151"/>
      <c r="H219" s="151"/>
      <c r="I219" s="151"/>
      <c r="J219" s="157"/>
      <c r="K219" s="157"/>
      <c r="L219" s="81"/>
      <c r="M219" s="81"/>
      <c r="N219" s="81"/>
      <c r="O219" s="81"/>
      <c r="P219" s="81"/>
      <c r="Q219" s="81"/>
      <c r="R219" s="9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J219" s="81"/>
      <c r="AK219" s="81"/>
    </row>
    <row r="220" spans="1:37" ht="12.75" customHeight="1" hidden="1">
      <c r="A220" s="160"/>
      <c r="B220" s="124"/>
      <c r="C220" s="81"/>
      <c r="D220" s="81"/>
      <c r="E220" s="81"/>
      <c r="F220" s="151"/>
      <c r="G220" s="151"/>
      <c r="H220" s="157"/>
      <c r="I220" s="157"/>
      <c r="J220" s="157"/>
      <c r="K220" s="157"/>
      <c r="L220" s="81"/>
      <c r="M220" s="81"/>
      <c r="N220" s="81"/>
      <c r="O220" s="81"/>
      <c r="P220" s="81"/>
      <c r="Q220" s="81"/>
      <c r="R220" s="8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J220" s="81"/>
      <c r="AK220" s="81"/>
    </row>
    <row r="221" spans="1:37" ht="12.75" customHeight="1" hidden="1">
      <c r="A221" s="69"/>
      <c r="B221" s="91"/>
      <c r="C221" s="91"/>
      <c r="D221" s="91"/>
      <c r="E221" s="91"/>
      <c r="F221" s="151"/>
      <c r="G221" s="151"/>
      <c r="H221" s="157"/>
      <c r="I221" s="157"/>
      <c r="J221" s="157"/>
      <c r="K221" s="157"/>
      <c r="L221" s="81"/>
      <c r="M221" s="81"/>
      <c r="N221" s="81"/>
      <c r="O221" s="81"/>
      <c r="P221" s="81"/>
      <c r="Q221" s="81"/>
      <c r="R221" s="8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J221" s="81"/>
      <c r="AK221" s="81"/>
    </row>
    <row r="222" spans="1:37" ht="12.75" customHeight="1" hidden="1">
      <c r="A222" s="69"/>
      <c r="B222" s="81"/>
      <c r="C222" s="81"/>
      <c r="D222" s="81"/>
      <c r="E222" s="81"/>
      <c r="F222" s="151"/>
      <c r="G222" s="151"/>
      <c r="H222" s="157"/>
      <c r="I222" s="67"/>
      <c r="J222" s="157"/>
      <c r="K222" s="157"/>
      <c r="L222" s="81"/>
      <c r="M222" s="81"/>
      <c r="N222" s="81"/>
      <c r="O222" s="81"/>
      <c r="P222" s="81"/>
      <c r="Q222" s="81"/>
      <c r="R222" s="8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J222" s="81"/>
      <c r="AK222" s="81"/>
    </row>
    <row r="223" spans="1:37" ht="8.25" customHeight="1" hidden="1">
      <c r="A223" s="69"/>
      <c r="B223" s="81"/>
      <c r="C223" s="81"/>
      <c r="D223" s="81"/>
      <c r="E223" s="91"/>
      <c r="F223" s="151"/>
      <c r="G223" s="151"/>
      <c r="H223" s="157"/>
      <c r="I223" s="157"/>
      <c r="J223" s="157"/>
      <c r="K223" s="157"/>
      <c r="L223" s="81"/>
      <c r="M223" s="81"/>
      <c r="N223" s="81"/>
      <c r="O223" s="81"/>
      <c r="P223" s="81"/>
      <c r="Q223" s="81"/>
      <c r="R223" s="8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J223" s="81"/>
      <c r="AK223" s="81"/>
    </row>
    <row r="224" spans="1:37" ht="12.75" customHeight="1" hidden="1">
      <c r="A224" s="69"/>
      <c r="B224" s="91"/>
      <c r="C224" s="91"/>
      <c r="D224" s="91"/>
      <c r="E224" s="91"/>
      <c r="F224" s="151"/>
      <c r="G224" s="151"/>
      <c r="H224" s="157"/>
      <c r="I224" s="157"/>
      <c r="J224" s="157"/>
      <c r="K224" s="157"/>
      <c r="L224" s="81"/>
      <c r="M224" s="81"/>
      <c r="N224" s="81"/>
      <c r="O224" s="81"/>
      <c r="P224" s="81"/>
      <c r="Q224" s="81"/>
      <c r="R224" s="8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J224" s="81"/>
      <c r="AK224" s="81"/>
    </row>
    <row r="225" spans="1:37" ht="12.75" customHeight="1" hidden="1">
      <c r="A225" s="69"/>
      <c r="B225" s="81"/>
      <c r="C225" s="81"/>
      <c r="D225" s="81"/>
      <c r="E225" s="81"/>
      <c r="F225" s="151"/>
      <c r="G225" s="151"/>
      <c r="H225" s="157"/>
      <c r="I225" s="157"/>
      <c r="J225" s="157"/>
      <c r="K225" s="157"/>
      <c r="L225" s="81"/>
      <c r="M225" s="81"/>
      <c r="N225" s="81"/>
      <c r="O225" s="81"/>
      <c r="P225" s="81"/>
      <c r="Q225" s="81"/>
      <c r="R225" s="8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J225" s="81"/>
      <c r="AK225" s="81"/>
    </row>
    <row r="226" spans="1:37" ht="12.75" customHeight="1" hidden="1">
      <c r="A226" s="69"/>
      <c r="B226" s="81"/>
      <c r="C226" s="81"/>
      <c r="D226" s="81"/>
      <c r="E226" s="81"/>
      <c r="F226" s="151"/>
      <c r="G226" s="151"/>
      <c r="H226" s="157"/>
      <c r="I226" s="157"/>
      <c r="J226" s="157"/>
      <c r="K226" s="157"/>
      <c r="L226" s="81"/>
      <c r="M226" s="81"/>
      <c r="N226" s="81"/>
      <c r="O226" s="81"/>
      <c r="P226" s="81"/>
      <c r="Q226" s="81"/>
      <c r="R226" s="8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J226" s="81"/>
      <c r="AK226" s="81"/>
    </row>
    <row r="227" spans="1:37" ht="4.5" customHeight="1" hidden="1">
      <c r="A227" s="69"/>
      <c r="B227" s="81"/>
      <c r="C227" s="81"/>
      <c r="D227" s="81"/>
      <c r="E227" s="81"/>
      <c r="F227" s="151"/>
      <c r="G227" s="151"/>
      <c r="H227" s="157"/>
      <c r="I227" s="157"/>
      <c r="J227" s="157"/>
      <c r="K227" s="157"/>
      <c r="L227" s="81"/>
      <c r="M227" s="81"/>
      <c r="N227" s="81"/>
      <c r="O227" s="81"/>
      <c r="P227" s="81"/>
      <c r="Q227" s="81"/>
      <c r="R227" s="8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J227" s="81"/>
      <c r="AK227" s="81"/>
    </row>
    <row r="228" spans="1:37" ht="12.75" customHeight="1" hidden="1">
      <c r="A228" s="69"/>
      <c r="B228" s="81"/>
      <c r="C228" s="81"/>
      <c r="D228" s="81"/>
      <c r="E228" s="81"/>
      <c r="F228" s="151"/>
      <c r="G228" s="151"/>
      <c r="H228" s="157"/>
      <c r="I228" s="157"/>
      <c r="J228" s="157"/>
      <c r="K228" s="157"/>
      <c r="L228" s="81"/>
      <c r="M228" s="81"/>
      <c r="N228" s="81"/>
      <c r="O228" s="81"/>
      <c r="P228" s="81"/>
      <c r="Q228" s="81"/>
      <c r="R228" s="8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J228" s="81"/>
      <c r="AK228" s="81"/>
    </row>
    <row r="229" spans="1:37" ht="15.75" customHeight="1" hidden="1">
      <c r="A229" s="89"/>
      <c r="B229" s="125"/>
      <c r="C229" s="81"/>
      <c r="D229" s="81"/>
      <c r="E229" s="91"/>
      <c r="F229" s="151"/>
      <c r="G229" s="151"/>
      <c r="H229" s="151"/>
      <c r="I229" s="151"/>
      <c r="J229" s="157"/>
      <c r="K229" s="157"/>
      <c r="L229" s="157"/>
      <c r="M229" s="157"/>
      <c r="N229" s="157"/>
      <c r="O229" s="157"/>
      <c r="P229" s="157"/>
      <c r="Q229" s="157"/>
      <c r="R229" s="8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J229" s="81"/>
      <c r="AK229" s="81"/>
    </row>
    <row r="230" spans="1:37" ht="15.75" customHeight="1" hidden="1">
      <c r="A230" s="69"/>
      <c r="B230" s="91"/>
      <c r="C230" s="91"/>
      <c r="D230" s="91"/>
      <c r="E230" s="9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8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J230" s="81"/>
      <c r="AK230" s="81"/>
    </row>
    <row r="231" spans="1:37" ht="15" customHeight="1" hidden="1">
      <c r="A231" s="69"/>
      <c r="B231" s="81"/>
      <c r="C231" s="81"/>
      <c r="D231" s="81"/>
      <c r="E231" s="81"/>
      <c r="F231" s="151"/>
      <c r="G231" s="151"/>
      <c r="H231" s="151"/>
      <c r="I231" s="151"/>
      <c r="J231" s="157"/>
      <c r="K231" s="157"/>
      <c r="L231" s="81"/>
      <c r="M231" s="81"/>
      <c r="N231" s="81"/>
      <c r="O231" s="81"/>
      <c r="P231" s="81"/>
      <c r="Q231" s="81"/>
      <c r="R231" s="8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J231" s="81"/>
      <c r="AK231" s="81"/>
    </row>
    <row r="232" spans="1:37" ht="2.25" customHeight="1" hidden="1">
      <c r="A232" s="69"/>
      <c r="B232" s="81"/>
      <c r="C232" s="81"/>
      <c r="D232" s="81"/>
      <c r="E232" s="91"/>
      <c r="F232" s="151"/>
      <c r="G232" s="151"/>
      <c r="H232" s="151"/>
      <c r="I232" s="151"/>
      <c r="J232" s="157"/>
      <c r="K232" s="157"/>
      <c r="L232" s="81"/>
      <c r="M232" s="81"/>
      <c r="N232" s="81"/>
      <c r="O232" s="81"/>
      <c r="P232" s="81"/>
      <c r="Q232" s="81"/>
      <c r="R232" s="8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J232" s="81"/>
      <c r="AK232" s="81"/>
    </row>
    <row r="233" spans="1:37" ht="15.75" customHeight="1" hidden="1">
      <c r="A233" s="69"/>
      <c r="B233" s="81"/>
      <c r="C233" s="81"/>
      <c r="D233" s="81"/>
      <c r="E233" s="91"/>
      <c r="F233" s="151"/>
      <c r="G233" s="151"/>
      <c r="H233" s="151"/>
      <c r="I233" s="151"/>
      <c r="J233" s="157"/>
      <c r="K233" s="157"/>
      <c r="L233" s="81"/>
      <c r="M233" s="81"/>
      <c r="N233" s="81"/>
      <c r="O233" s="81"/>
      <c r="P233" s="81"/>
      <c r="Q233" s="81"/>
      <c r="R233" s="8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J233" s="81"/>
      <c r="AK233" s="81"/>
    </row>
    <row r="234" spans="1:37" ht="13.5" customHeight="1" hidden="1">
      <c r="A234" s="69"/>
      <c r="B234" s="91"/>
      <c r="C234" s="91"/>
      <c r="D234" s="91"/>
      <c r="E234" s="9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8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J234" s="81"/>
      <c r="AK234" s="81"/>
    </row>
    <row r="235" spans="1:37" ht="2.25" customHeight="1" hidden="1">
      <c r="A235" s="69"/>
      <c r="B235" s="81"/>
      <c r="C235" s="81"/>
      <c r="D235" s="81"/>
      <c r="E235" s="91"/>
      <c r="F235" s="151"/>
      <c r="G235" s="151"/>
      <c r="H235" s="151"/>
      <c r="I235" s="151"/>
      <c r="J235" s="157"/>
      <c r="K235" s="157"/>
      <c r="L235" s="81"/>
      <c r="M235" s="81"/>
      <c r="N235" s="81"/>
      <c r="O235" s="81"/>
      <c r="P235" s="81"/>
      <c r="Q235" s="81"/>
      <c r="R235" s="8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J235" s="81"/>
      <c r="AK235" s="81"/>
    </row>
    <row r="236" spans="1:37" ht="9.75" customHeight="1" hidden="1">
      <c r="A236" s="69"/>
      <c r="B236" s="81"/>
      <c r="C236" s="81"/>
      <c r="D236" s="81"/>
      <c r="E236" s="81"/>
      <c r="F236" s="151"/>
      <c r="G236" s="151"/>
      <c r="H236" s="151"/>
      <c r="I236" s="151"/>
      <c r="J236" s="157"/>
      <c r="K236" s="157"/>
      <c r="L236" s="157"/>
      <c r="M236" s="157"/>
      <c r="N236" s="157"/>
      <c r="O236" s="157"/>
      <c r="P236" s="157"/>
      <c r="Q236" s="157"/>
      <c r="R236" s="8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J236" s="81"/>
      <c r="AK236" s="81"/>
    </row>
    <row r="237" spans="1:37" ht="11.25" customHeight="1" hidden="1">
      <c r="A237" s="69"/>
      <c r="B237" s="81"/>
      <c r="C237" s="81"/>
      <c r="D237" s="81"/>
      <c r="E237" s="81"/>
      <c r="F237" s="151"/>
      <c r="G237" s="151"/>
      <c r="H237" s="151"/>
      <c r="I237" s="151"/>
      <c r="J237" s="157"/>
      <c r="K237" s="157"/>
      <c r="L237" s="157"/>
      <c r="M237" s="157"/>
      <c r="N237" s="157"/>
      <c r="O237" s="157"/>
      <c r="P237" s="157"/>
      <c r="Q237" s="157"/>
      <c r="R237" s="8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J237" s="81"/>
      <c r="AK237" s="81"/>
    </row>
    <row r="238" spans="1:37" ht="15.75" customHeight="1" hidden="1">
      <c r="A238" s="69"/>
      <c r="B238" s="81"/>
      <c r="C238" s="81"/>
      <c r="D238" s="81"/>
      <c r="E238" s="91"/>
      <c r="F238" s="151"/>
      <c r="G238" s="151"/>
      <c r="H238" s="151"/>
      <c r="I238" s="151"/>
      <c r="J238" s="157"/>
      <c r="K238" s="157"/>
      <c r="L238" s="81"/>
      <c r="M238" s="81"/>
      <c r="N238" s="81"/>
      <c r="O238" s="81"/>
      <c r="P238" s="81"/>
      <c r="Q238" s="81"/>
      <c r="R238" s="81"/>
      <c r="S238" s="91"/>
      <c r="T238" s="172"/>
      <c r="U238" s="157"/>
      <c r="V238" s="81"/>
      <c r="W238" s="8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J238" s="81"/>
      <c r="AK238" s="81"/>
    </row>
    <row r="239" spans="1:37" ht="15.75" customHeight="1" hidden="1">
      <c r="A239" s="69"/>
      <c r="B239" s="81"/>
      <c r="C239" s="81"/>
      <c r="D239" s="81"/>
      <c r="E239" s="91"/>
      <c r="F239" s="151"/>
      <c r="G239" s="151"/>
      <c r="H239" s="151"/>
      <c r="I239" s="151"/>
      <c r="J239" s="157"/>
      <c r="K239" s="157"/>
      <c r="L239" s="81"/>
      <c r="M239" s="81"/>
      <c r="N239" s="81"/>
      <c r="O239" s="81"/>
      <c r="P239" s="81"/>
      <c r="Q239" s="81"/>
      <c r="R239" s="8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J239" s="81"/>
      <c r="AK239" s="81"/>
    </row>
    <row r="240" spans="1:37" ht="11.25" customHeight="1">
      <c r="A240" s="89"/>
      <c r="B240" s="81"/>
      <c r="C240" s="81"/>
      <c r="D240" s="81"/>
      <c r="E240" s="91"/>
      <c r="F240" s="151"/>
      <c r="G240" s="151"/>
      <c r="H240" s="151"/>
      <c r="I240" s="151"/>
      <c r="J240" s="157"/>
      <c r="K240" s="157"/>
      <c r="L240" s="81"/>
      <c r="M240" s="81"/>
      <c r="N240" s="81"/>
      <c r="O240" s="81"/>
      <c r="P240" s="81"/>
      <c r="Q240" s="81"/>
      <c r="R240" s="9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J240" s="81"/>
      <c r="AK240" s="81"/>
    </row>
    <row r="241" spans="1:37" ht="31.5" customHeight="1">
      <c r="A241" s="208"/>
      <c r="B241" s="124"/>
      <c r="C241" s="81"/>
      <c r="D241" s="81"/>
      <c r="E241" s="81"/>
      <c r="F241" s="151"/>
      <c r="G241" s="151"/>
      <c r="H241" s="151"/>
      <c r="I241" s="151"/>
      <c r="J241" s="157"/>
      <c r="K241" s="157"/>
      <c r="L241" s="81"/>
      <c r="M241" s="81"/>
      <c r="N241" s="81"/>
      <c r="O241" s="81"/>
      <c r="P241" s="81"/>
      <c r="Q241" s="81"/>
      <c r="R241" s="8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J241" s="81"/>
      <c r="AK241" s="81"/>
    </row>
    <row r="242" spans="1:37" ht="14.25" customHeight="1">
      <c r="A242" s="89"/>
      <c r="B242" s="91"/>
      <c r="C242" s="91"/>
      <c r="D242" s="91"/>
      <c r="E242" s="9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8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J242" s="81"/>
      <c r="AK242" s="81"/>
    </row>
    <row r="243" spans="1:37" ht="12.75" customHeight="1">
      <c r="A243" s="89"/>
      <c r="B243" s="81"/>
      <c r="C243" s="81"/>
      <c r="D243" s="81"/>
      <c r="E243" s="81"/>
      <c r="F243" s="151"/>
      <c r="G243" s="151"/>
      <c r="H243" s="157"/>
      <c r="I243" s="157"/>
      <c r="J243" s="157"/>
      <c r="K243" s="157"/>
      <c r="L243" s="81"/>
      <c r="M243" s="81"/>
      <c r="N243" s="81"/>
      <c r="O243" s="81"/>
      <c r="P243" s="81"/>
      <c r="Q243" s="81"/>
      <c r="R243" s="8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J243" s="81"/>
      <c r="AK243" s="81"/>
    </row>
    <row r="244" spans="1:37" ht="3" customHeight="1" hidden="1">
      <c r="A244" s="89"/>
      <c r="B244" s="81"/>
      <c r="C244" s="81"/>
      <c r="D244" s="81"/>
      <c r="E244" s="81"/>
      <c r="F244" s="151"/>
      <c r="G244" s="151"/>
      <c r="H244" s="151"/>
      <c r="I244" s="151"/>
      <c r="J244" s="157"/>
      <c r="K244" s="157"/>
      <c r="L244" s="81"/>
      <c r="M244" s="81"/>
      <c r="N244" s="81"/>
      <c r="O244" s="81"/>
      <c r="P244" s="81"/>
      <c r="Q244" s="81"/>
      <c r="R244" s="8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J244" s="81"/>
      <c r="AK244" s="81"/>
    </row>
    <row r="245" spans="1:37" ht="1.5" customHeight="1" hidden="1">
      <c r="A245" s="89"/>
      <c r="B245" s="81"/>
      <c r="C245" s="81"/>
      <c r="D245" s="81"/>
      <c r="E245" s="81"/>
      <c r="F245" s="151"/>
      <c r="G245" s="151"/>
      <c r="H245" s="151"/>
      <c r="I245" s="151"/>
      <c r="J245" s="157"/>
      <c r="K245" s="157"/>
      <c r="L245" s="81"/>
      <c r="M245" s="81"/>
      <c r="N245" s="81"/>
      <c r="O245" s="81"/>
      <c r="P245" s="81"/>
      <c r="Q245" s="81"/>
      <c r="R245" s="8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J245" s="81"/>
      <c r="AK245" s="81"/>
    </row>
    <row r="246" spans="1:37" ht="12" customHeight="1">
      <c r="A246" s="89"/>
      <c r="B246" s="81"/>
      <c r="C246" s="81"/>
      <c r="D246" s="81"/>
      <c r="E246" s="81"/>
      <c r="F246" s="151"/>
      <c r="G246" s="151"/>
      <c r="H246" s="151"/>
      <c r="I246" s="151"/>
      <c r="J246" s="157"/>
      <c r="K246" s="157"/>
      <c r="L246" s="81"/>
      <c r="M246" s="81"/>
      <c r="N246" s="81"/>
      <c r="O246" s="81"/>
      <c r="P246" s="81"/>
      <c r="Q246" s="81"/>
      <c r="R246" s="8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J246" s="81"/>
      <c r="AK246" s="81"/>
    </row>
    <row r="247" spans="1:37" ht="12" customHeight="1" hidden="1">
      <c r="A247" s="89"/>
      <c r="B247" s="81"/>
      <c r="C247" s="81"/>
      <c r="D247" s="81"/>
      <c r="E247" s="81"/>
      <c r="F247" s="151"/>
      <c r="G247" s="151"/>
      <c r="H247" s="151"/>
      <c r="I247" s="151"/>
      <c r="J247" s="157"/>
      <c r="K247" s="157"/>
      <c r="L247" s="81"/>
      <c r="M247" s="81"/>
      <c r="N247" s="81"/>
      <c r="O247" s="81"/>
      <c r="P247" s="81"/>
      <c r="Q247" s="81"/>
      <c r="R247" s="8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J247" s="81"/>
      <c r="AK247" s="81"/>
    </row>
    <row r="248" spans="1:37" ht="10.5" customHeight="1">
      <c r="A248" s="89"/>
      <c r="B248" s="81"/>
      <c r="C248" s="81"/>
      <c r="D248" s="81"/>
      <c r="E248" s="91"/>
      <c r="F248" s="151"/>
      <c r="G248" s="151"/>
      <c r="H248" s="151"/>
      <c r="I248" s="151"/>
      <c r="J248" s="157"/>
      <c r="K248" s="157"/>
      <c r="L248" s="81"/>
      <c r="M248" s="81"/>
      <c r="N248" s="81"/>
      <c r="O248" s="81"/>
      <c r="P248" s="81"/>
      <c r="Q248" s="81"/>
      <c r="R248" s="8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J248" s="81"/>
      <c r="AK248" s="81"/>
    </row>
    <row r="249" spans="1:37" ht="12" customHeight="1">
      <c r="A249" s="89"/>
      <c r="B249" s="91"/>
      <c r="C249" s="91"/>
      <c r="D249" s="91"/>
      <c r="E249" s="9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8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J249" s="81"/>
      <c r="AK249" s="81"/>
    </row>
    <row r="250" spans="1:37" ht="13.5" customHeight="1">
      <c r="A250" s="89"/>
      <c r="B250" s="81"/>
      <c r="C250" s="81"/>
      <c r="D250" s="81"/>
      <c r="E250" s="81"/>
      <c r="F250" s="151"/>
      <c r="G250" s="151"/>
      <c r="H250" s="157"/>
      <c r="I250" s="157"/>
      <c r="J250" s="157"/>
      <c r="K250" s="157"/>
      <c r="L250" s="151"/>
      <c r="M250" s="151"/>
      <c r="N250" s="151"/>
      <c r="O250" s="151"/>
      <c r="P250" s="151"/>
      <c r="Q250" s="151"/>
      <c r="R250" s="8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J250" s="81"/>
      <c r="AK250" s="81"/>
    </row>
    <row r="251" spans="1:37" ht="12" customHeight="1">
      <c r="A251" s="89"/>
      <c r="B251" s="81"/>
      <c r="C251" s="81"/>
      <c r="D251" s="81"/>
      <c r="E251" s="81"/>
      <c r="F251" s="151"/>
      <c r="G251" s="151"/>
      <c r="H251" s="157"/>
      <c r="I251" s="157"/>
      <c r="J251" s="157"/>
      <c r="K251" s="157"/>
      <c r="L251" s="151"/>
      <c r="M251" s="151"/>
      <c r="N251" s="151"/>
      <c r="O251" s="151"/>
      <c r="P251" s="151"/>
      <c r="Q251" s="151"/>
      <c r="R251" s="8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J251" s="81"/>
      <c r="AK251" s="81"/>
    </row>
    <row r="252" spans="1:37" ht="3.75" customHeight="1" hidden="1">
      <c r="A252" s="89"/>
      <c r="B252" s="77"/>
      <c r="C252" s="81"/>
      <c r="D252" s="81"/>
      <c r="E252" s="81"/>
      <c r="F252" s="151"/>
      <c r="G252" s="151"/>
      <c r="H252" s="157"/>
      <c r="I252" s="157"/>
      <c r="J252" s="157"/>
      <c r="K252" s="157"/>
      <c r="L252" s="151"/>
      <c r="M252" s="151"/>
      <c r="N252" s="151"/>
      <c r="O252" s="151"/>
      <c r="P252" s="151"/>
      <c r="Q252" s="151"/>
      <c r="R252" s="8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J252" s="81"/>
      <c r="AK252" s="81"/>
    </row>
    <row r="253" spans="1:37" ht="13.5" customHeight="1">
      <c r="A253" s="89"/>
      <c r="B253" s="81"/>
      <c r="C253" s="81"/>
      <c r="D253" s="81"/>
      <c r="E253" s="81"/>
      <c r="F253" s="151"/>
      <c r="G253" s="151"/>
      <c r="H253" s="157"/>
      <c r="I253" s="157"/>
      <c r="J253" s="157"/>
      <c r="K253" s="157"/>
      <c r="L253" s="151"/>
      <c r="M253" s="151"/>
      <c r="N253" s="151"/>
      <c r="O253" s="151"/>
      <c r="P253" s="151"/>
      <c r="Q253" s="151"/>
      <c r="R253" s="8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J253" s="81"/>
      <c r="AK253" s="81"/>
    </row>
    <row r="254" spans="1:37" ht="13.5" customHeight="1">
      <c r="A254" s="89"/>
      <c r="B254" s="81"/>
      <c r="C254" s="81"/>
      <c r="D254" s="81"/>
      <c r="E254" s="81"/>
      <c r="F254" s="151"/>
      <c r="G254" s="151"/>
      <c r="H254" s="157"/>
      <c r="I254" s="157"/>
      <c r="J254" s="157"/>
      <c r="K254" s="157"/>
      <c r="L254" s="81"/>
      <c r="M254" s="81"/>
      <c r="N254" s="81"/>
      <c r="O254" s="81"/>
      <c r="P254" s="81"/>
      <c r="Q254" s="81"/>
      <c r="R254" s="8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J254" s="81"/>
      <c r="AK254" s="81"/>
    </row>
    <row r="255" spans="1:37" ht="25.5" customHeight="1">
      <c r="A255" s="89"/>
      <c r="B255" s="77"/>
      <c r="C255" s="81"/>
      <c r="D255" s="81"/>
      <c r="E255" s="81"/>
      <c r="F255" s="151"/>
      <c r="G255" s="151"/>
      <c r="H255" s="157"/>
      <c r="I255" s="157"/>
      <c r="J255" s="157"/>
      <c r="K255" s="157"/>
      <c r="L255" s="81"/>
      <c r="M255" s="81"/>
      <c r="N255" s="81"/>
      <c r="O255" s="81"/>
      <c r="P255" s="81"/>
      <c r="Q255" s="81"/>
      <c r="R255" s="8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J255" s="81"/>
      <c r="AK255" s="81"/>
    </row>
    <row r="256" spans="1:37" ht="15.75" customHeight="1">
      <c r="A256" s="69"/>
      <c r="B256" s="81"/>
      <c r="C256" s="81"/>
      <c r="D256" s="81"/>
      <c r="E256" s="91"/>
      <c r="F256" s="151"/>
      <c r="G256" s="151"/>
      <c r="I256" s="151"/>
      <c r="J256" s="157"/>
      <c r="K256" s="157"/>
      <c r="L256" s="81"/>
      <c r="M256" s="81"/>
      <c r="N256" s="81"/>
      <c r="O256" s="81"/>
      <c r="P256" s="81"/>
      <c r="Q256" s="81"/>
      <c r="R256" s="8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J256" s="81"/>
      <c r="AK256" s="81"/>
    </row>
    <row r="257" spans="1:37" ht="22.5" customHeight="1">
      <c r="A257" s="89"/>
      <c r="B257" s="125"/>
      <c r="C257" s="81"/>
      <c r="D257" s="81"/>
      <c r="E257" s="91"/>
      <c r="F257" s="151"/>
      <c r="G257" s="151"/>
      <c r="H257" s="151"/>
      <c r="I257" s="151"/>
      <c r="J257" s="157"/>
      <c r="K257" s="157"/>
      <c r="L257" s="81"/>
      <c r="M257" s="81"/>
      <c r="N257" s="81"/>
      <c r="O257" s="81"/>
      <c r="P257" s="81"/>
      <c r="Q257" s="81"/>
      <c r="R257" s="9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J257" s="81"/>
      <c r="AK257" s="81"/>
    </row>
    <row r="258" spans="1:37" ht="19.5" customHeight="1">
      <c r="A258" s="89"/>
      <c r="B258" s="91"/>
      <c r="C258" s="91"/>
      <c r="D258" s="91"/>
      <c r="E258" s="9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9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J258" s="81"/>
      <c r="AK258" s="81"/>
    </row>
    <row r="259" spans="1:37" ht="13.5" customHeight="1">
      <c r="A259" s="89"/>
      <c r="B259" s="81"/>
      <c r="C259" s="81"/>
      <c r="D259" s="81"/>
      <c r="E259" s="81"/>
      <c r="F259" s="151"/>
      <c r="G259" s="151"/>
      <c r="H259" s="157"/>
      <c r="I259" s="157"/>
      <c r="J259" s="157"/>
      <c r="K259" s="157"/>
      <c r="L259" s="81"/>
      <c r="M259" s="81"/>
      <c r="N259" s="81"/>
      <c r="O259" s="81"/>
      <c r="P259" s="81"/>
      <c r="Q259" s="81"/>
      <c r="R259" s="9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J259" s="81"/>
      <c r="AK259" s="81"/>
    </row>
    <row r="260" spans="1:37" ht="0.75" customHeight="1">
      <c r="A260" s="89"/>
      <c r="B260" s="81"/>
      <c r="C260" s="81"/>
      <c r="D260" s="81"/>
      <c r="E260" s="81"/>
      <c r="F260" s="151"/>
      <c r="G260" s="151"/>
      <c r="H260" s="151"/>
      <c r="I260" s="151"/>
      <c r="J260" s="157"/>
      <c r="K260" s="157"/>
      <c r="L260" s="81"/>
      <c r="M260" s="81"/>
      <c r="N260" s="81"/>
      <c r="O260" s="81"/>
      <c r="P260" s="81"/>
      <c r="Q260" s="81"/>
      <c r="R260" s="9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J260" s="81"/>
      <c r="AK260" s="81"/>
    </row>
    <row r="261" spans="1:37" ht="16.5" customHeight="1">
      <c r="A261" s="89"/>
      <c r="B261" s="91"/>
      <c r="C261" s="91"/>
      <c r="D261" s="91"/>
      <c r="E261" s="9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9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J261" s="81"/>
      <c r="AK261" s="81"/>
    </row>
    <row r="262" spans="1:37" ht="16.5" customHeight="1">
      <c r="A262" s="89"/>
      <c r="B262" s="81"/>
      <c r="C262" s="81"/>
      <c r="D262" s="81"/>
      <c r="E262" s="81"/>
      <c r="F262" s="151"/>
      <c r="G262" s="151"/>
      <c r="H262" s="157"/>
      <c r="I262" s="157"/>
      <c r="J262" s="157"/>
      <c r="K262" s="157"/>
      <c r="L262" s="151"/>
      <c r="M262" s="151"/>
      <c r="N262" s="151"/>
      <c r="O262" s="151"/>
      <c r="P262" s="151"/>
      <c r="Q262" s="151"/>
      <c r="R262" s="9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J262" s="81"/>
      <c r="AK262" s="81"/>
    </row>
    <row r="263" spans="1:37" ht="16.5" customHeight="1">
      <c r="A263" s="89"/>
      <c r="B263" s="81"/>
      <c r="C263" s="81"/>
      <c r="D263" s="81"/>
      <c r="E263" s="81"/>
      <c r="F263" s="151"/>
      <c r="G263" s="151"/>
      <c r="H263" s="157"/>
      <c r="I263" s="157"/>
      <c r="J263" s="157"/>
      <c r="K263" s="157"/>
      <c r="L263" s="151"/>
      <c r="M263" s="151"/>
      <c r="N263" s="151"/>
      <c r="O263" s="151"/>
      <c r="P263" s="151"/>
      <c r="Q263" s="151"/>
      <c r="R263" s="9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J263" s="81"/>
      <c r="AK263" s="81"/>
    </row>
    <row r="264" spans="1:37" ht="16.5" customHeight="1">
      <c r="A264" s="89"/>
      <c r="B264" s="81"/>
      <c r="C264" s="81"/>
      <c r="D264" s="81"/>
      <c r="E264" s="81"/>
      <c r="F264" s="151"/>
      <c r="G264" s="151"/>
      <c r="H264" s="157"/>
      <c r="I264" s="157"/>
      <c r="J264" s="157"/>
      <c r="K264" s="157"/>
      <c r="L264" s="81"/>
      <c r="M264" s="81"/>
      <c r="N264" s="81"/>
      <c r="O264" s="81"/>
      <c r="P264" s="81"/>
      <c r="Q264" s="81"/>
      <c r="R264" s="9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J264" s="81"/>
      <c r="AK264" s="81"/>
    </row>
    <row r="265" spans="6:7" ht="12" customHeight="1">
      <c r="F265" s="151"/>
      <c r="G265" s="151"/>
    </row>
    <row r="266" spans="1:37" ht="14.25" customHeight="1">
      <c r="A266" s="70"/>
      <c r="B266" s="125"/>
      <c r="C266" s="91"/>
      <c r="D266" s="91"/>
      <c r="E266" s="91"/>
      <c r="F266" s="151"/>
      <c r="G266" s="151"/>
      <c r="H266" s="151"/>
      <c r="I266" s="151"/>
      <c r="J266" s="151"/>
      <c r="K266" s="151"/>
      <c r="L266" s="91"/>
      <c r="M266" s="91"/>
      <c r="N266" s="91"/>
      <c r="O266" s="91"/>
      <c r="P266" s="91"/>
      <c r="Q266" s="91"/>
      <c r="R266" s="8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J266" s="81"/>
      <c r="AK266" s="81"/>
    </row>
    <row r="267" spans="1:37" ht="12.75" customHeight="1">
      <c r="A267" s="69"/>
      <c r="B267" s="91"/>
      <c r="C267" s="91"/>
      <c r="D267" s="91"/>
      <c r="E267" s="9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8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J267" s="81"/>
      <c r="AK267" s="81"/>
    </row>
    <row r="268" spans="1:37" ht="13.5" customHeight="1">
      <c r="A268" s="69"/>
      <c r="B268" s="81"/>
      <c r="C268" s="81"/>
      <c r="D268" s="81"/>
      <c r="E268" s="81"/>
      <c r="F268" s="151"/>
      <c r="G268" s="151"/>
      <c r="H268" s="157"/>
      <c r="I268" s="157"/>
      <c r="J268" s="157"/>
      <c r="K268" s="157"/>
      <c r="L268" s="81"/>
      <c r="M268" s="81"/>
      <c r="N268" s="81"/>
      <c r="O268" s="81"/>
      <c r="P268" s="81"/>
      <c r="Q268" s="81"/>
      <c r="R268" s="8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J268" s="81"/>
      <c r="AK268" s="81"/>
    </row>
    <row r="269" spans="1:37" ht="0.75" customHeight="1">
      <c r="A269" s="69"/>
      <c r="B269" s="87"/>
      <c r="C269" s="81"/>
      <c r="D269" s="81"/>
      <c r="E269" s="81"/>
      <c r="F269" s="151"/>
      <c r="G269" s="151"/>
      <c r="H269" s="157"/>
      <c r="I269" s="157"/>
      <c r="J269" s="157"/>
      <c r="K269" s="157"/>
      <c r="L269" s="81"/>
      <c r="M269" s="81"/>
      <c r="N269" s="81"/>
      <c r="O269" s="81"/>
      <c r="P269" s="81"/>
      <c r="Q269" s="81"/>
      <c r="R269" s="8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J269" s="81"/>
      <c r="AK269" s="81"/>
    </row>
    <row r="270" spans="1:37" ht="12" customHeight="1">
      <c r="A270" s="69"/>
      <c r="B270" s="87"/>
      <c r="C270" s="81"/>
      <c r="D270" s="81"/>
      <c r="E270" s="81"/>
      <c r="F270" s="151"/>
      <c r="G270" s="151"/>
      <c r="H270" s="157"/>
      <c r="I270" s="157"/>
      <c r="J270" s="157"/>
      <c r="K270" s="157"/>
      <c r="L270" s="81"/>
      <c r="M270" s="81"/>
      <c r="N270" s="81"/>
      <c r="O270" s="81"/>
      <c r="P270" s="81"/>
      <c r="Q270" s="81"/>
      <c r="R270" s="8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J270" s="81"/>
      <c r="AK270" s="81"/>
    </row>
    <row r="271" spans="1:37" ht="2.25" customHeight="1" hidden="1">
      <c r="A271" s="69"/>
      <c r="B271" s="81"/>
      <c r="C271" s="81"/>
      <c r="D271" s="81"/>
      <c r="E271" s="91"/>
      <c r="F271" s="151"/>
      <c r="G271" s="151"/>
      <c r="H271" s="151"/>
      <c r="I271" s="151"/>
      <c r="J271" s="157"/>
      <c r="K271" s="157"/>
      <c r="L271" s="81"/>
      <c r="M271" s="81"/>
      <c r="N271" s="81"/>
      <c r="O271" s="81"/>
      <c r="P271" s="81"/>
      <c r="Q271" s="81"/>
      <c r="R271" s="8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J271" s="81"/>
      <c r="AK271" s="81"/>
    </row>
    <row r="272" spans="1:37" ht="12" customHeight="1">
      <c r="A272" s="69"/>
      <c r="B272" s="81"/>
      <c r="C272" s="81"/>
      <c r="D272" s="81"/>
      <c r="E272" s="91"/>
      <c r="F272" s="151"/>
      <c r="G272" s="151"/>
      <c r="H272" s="151"/>
      <c r="I272" s="151"/>
      <c r="J272" s="157"/>
      <c r="K272" s="157"/>
      <c r="L272" s="81"/>
      <c r="M272" s="81"/>
      <c r="N272" s="81"/>
      <c r="O272" s="81"/>
      <c r="P272" s="81"/>
      <c r="Q272" s="81"/>
      <c r="R272" s="8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J272" s="81"/>
      <c r="AK272" s="81"/>
    </row>
    <row r="273" spans="1:37" ht="16.5" customHeight="1">
      <c r="A273" s="69"/>
      <c r="B273" s="91"/>
      <c r="C273" s="91"/>
      <c r="D273" s="91"/>
      <c r="E273" s="9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8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J273" s="81"/>
      <c r="AK273" s="81"/>
    </row>
    <row r="274" spans="1:37" ht="16.5" customHeight="1">
      <c r="A274" s="69"/>
      <c r="B274" s="81"/>
      <c r="C274" s="81"/>
      <c r="D274" s="81"/>
      <c r="E274" s="81"/>
      <c r="F274" s="151"/>
      <c r="G274" s="151"/>
      <c r="H274" s="157"/>
      <c r="I274" s="157"/>
      <c r="J274" s="157"/>
      <c r="K274" s="157"/>
      <c r="L274" s="81"/>
      <c r="M274" s="81"/>
      <c r="N274" s="81"/>
      <c r="O274" s="81"/>
      <c r="P274" s="81"/>
      <c r="Q274" s="81"/>
      <c r="R274" s="8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J274" s="81"/>
      <c r="AK274" s="81"/>
    </row>
    <row r="275" spans="1:37" ht="16.5" customHeight="1">
      <c r="A275" s="69"/>
      <c r="B275" s="81"/>
      <c r="C275" s="81"/>
      <c r="D275" s="81"/>
      <c r="E275" s="81"/>
      <c r="F275" s="151"/>
      <c r="G275" s="151"/>
      <c r="H275" s="157"/>
      <c r="I275" s="157"/>
      <c r="J275" s="157"/>
      <c r="K275" s="157"/>
      <c r="L275" s="81"/>
      <c r="M275" s="81"/>
      <c r="N275" s="81"/>
      <c r="O275" s="81"/>
      <c r="P275" s="81"/>
      <c r="Q275" s="81"/>
      <c r="R275" s="8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J275" s="81"/>
      <c r="AK275" s="81"/>
    </row>
    <row r="276" spans="1:37" ht="3" customHeight="1" hidden="1">
      <c r="A276" s="69"/>
      <c r="B276" s="113"/>
      <c r="C276" s="113"/>
      <c r="D276" s="113"/>
      <c r="E276" s="91"/>
      <c r="F276" s="151"/>
      <c r="G276" s="151"/>
      <c r="H276" s="151"/>
      <c r="I276" s="151"/>
      <c r="J276" s="169"/>
      <c r="K276" s="169"/>
      <c r="L276" s="113"/>
      <c r="M276" s="113"/>
      <c r="N276" s="113"/>
      <c r="O276" s="113"/>
      <c r="P276" s="113"/>
      <c r="Q276" s="113"/>
      <c r="R276" s="8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J276" s="81"/>
      <c r="AK276" s="81"/>
    </row>
    <row r="277" spans="1:37" ht="2.25" customHeight="1" hidden="1">
      <c r="A277" s="69"/>
      <c r="B277" s="81"/>
      <c r="C277" s="81"/>
      <c r="D277" s="81"/>
      <c r="E277" s="91"/>
      <c r="F277" s="151"/>
      <c r="G277" s="151"/>
      <c r="H277" s="151"/>
      <c r="I277" s="151"/>
      <c r="J277" s="157"/>
      <c r="K277" s="157"/>
      <c r="L277" s="81"/>
      <c r="M277" s="81"/>
      <c r="N277" s="81"/>
      <c r="O277" s="81"/>
      <c r="P277" s="81"/>
      <c r="Q277" s="81"/>
      <c r="R277" s="8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J277" s="81"/>
      <c r="AK277" s="81"/>
    </row>
    <row r="278" spans="1:37" ht="10.5" customHeight="1" hidden="1">
      <c r="A278" s="69"/>
      <c r="B278" s="81"/>
      <c r="C278" s="81"/>
      <c r="D278" s="81"/>
      <c r="E278" s="91"/>
      <c r="F278" s="151"/>
      <c r="G278" s="151"/>
      <c r="H278" s="151"/>
      <c r="I278" s="151"/>
      <c r="J278" s="157"/>
      <c r="K278" s="157"/>
      <c r="L278" s="81"/>
      <c r="M278" s="81"/>
      <c r="N278" s="81"/>
      <c r="O278" s="81"/>
      <c r="P278" s="81"/>
      <c r="Q278" s="81"/>
      <c r="R278" s="8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J278" s="81"/>
      <c r="AK278" s="81"/>
    </row>
    <row r="279" spans="1:37" ht="12.75" customHeight="1">
      <c r="A279" s="69"/>
      <c r="B279" s="81"/>
      <c r="C279" s="81"/>
      <c r="D279" s="81"/>
      <c r="E279" s="91"/>
      <c r="F279" s="151"/>
      <c r="G279" s="151"/>
      <c r="H279" s="151"/>
      <c r="I279" s="151"/>
      <c r="J279" s="157"/>
      <c r="K279" s="157"/>
      <c r="L279" s="81"/>
      <c r="M279" s="81"/>
      <c r="N279" s="81"/>
      <c r="O279" s="81"/>
      <c r="P279" s="81"/>
      <c r="Q279" s="81"/>
      <c r="R279" s="8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J279" s="81"/>
      <c r="AK279" s="81"/>
    </row>
    <row r="280" spans="1:37" ht="17.25" customHeight="1">
      <c r="A280" s="209"/>
      <c r="B280" s="125"/>
      <c r="C280" s="91"/>
      <c r="D280" s="91"/>
      <c r="E280" s="91"/>
      <c r="F280" s="151"/>
      <c r="G280" s="151"/>
      <c r="H280" s="151"/>
      <c r="I280" s="151"/>
      <c r="J280" s="151"/>
      <c r="K280" s="151"/>
      <c r="L280" s="81"/>
      <c r="M280" s="81"/>
      <c r="N280" s="81"/>
      <c r="O280" s="81"/>
      <c r="P280" s="81"/>
      <c r="Q280" s="81"/>
      <c r="R280" s="9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J280" s="81"/>
      <c r="AK280" s="81"/>
    </row>
    <row r="281" spans="1:37" ht="16.5" customHeight="1">
      <c r="A281" s="160"/>
      <c r="B281" s="91"/>
      <c r="C281" s="91"/>
      <c r="D281" s="91"/>
      <c r="E281" s="9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9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J281" s="81"/>
      <c r="AK281" s="81"/>
    </row>
    <row r="282" spans="1:37" ht="21" customHeight="1" hidden="1">
      <c r="A282" s="160"/>
      <c r="B282" s="81"/>
      <c r="C282" s="81"/>
      <c r="D282" s="81"/>
      <c r="E282" s="81"/>
      <c r="F282" s="151"/>
      <c r="G282" s="151"/>
      <c r="H282" s="157"/>
      <c r="I282" s="157"/>
      <c r="J282" s="157"/>
      <c r="K282" s="157"/>
      <c r="L282" s="173"/>
      <c r="M282" s="173"/>
      <c r="N282" s="173"/>
      <c r="O282" s="173"/>
      <c r="P282" s="173"/>
      <c r="Q282" s="173"/>
      <c r="R282" s="9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J282" s="81"/>
      <c r="AK282" s="81"/>
    </row>
    <row r="283" spans="1:37" ht="24" customHeight="1" hidden="1">
      <c r="A283" s="160"/>
      <c r="B283" s="77"/>
      <c r="C283" s="81"/>
      <c r="D283" s="81"/>
      <c r="E283" s="91"/>
      <c r="F283" s="151"/>
      <c r="G283" s="151"/>
      <c r="H283" s="151"/>
      <c r="I283" s="151"/>
      <c r="J283" s="157"/>
      <c r="K283" s="157"/>
      <c r="L283" s="81"/>
      <c r="M283" s="81"/>
      <c r="N283" s="81"/>
      <c r="O283" s="81"/>
      <c r="P283" s="81"/>
      <c r="Q283" s="81"/>
      <c r="R283" s="9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J283" s="81"/>
      <c r="AK283" s="81"/>
    </row>
    <row r="284" spans="1:37" ht="18" customHeight="1">
      <c r="A284" s="160"/>
      <c r="B284" s="76"/>
      <c r="C284" s="81"/>
      <c r="D284" s="81"/>
      <c r="E284" s="81"/>
      <c r="F284" s="151"/>
      <c r="G284" s="151"/>
      <c r="H284" s="151"/>
      <c r="I284" s="151"/>
      <c r="J284" s="157"/>
      <c r="K284" s="157"/>
      <c r="L284" s="81"/>
      <c r="M284" s="81"/>
      <c r="N284" s="81"/>
      <c r="O284" s="81"/>
      <c r="P284" s="81"/>
      <c r="Q284" s="81"/>
      <c r="R284" s="9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J284" s="81"/>
      <c r="AK284" s="81"/>
    </row>
    <row r="285" spans="1:37" ht="20.25" customHeight="1" hidden="1">
      <c r="A285" s="160"/>
      <c r="B285" s="81"/>
      <c r="C285" s="81"/>
      <c r="D285" s="81"/>
      <c r="E285" s="91"/>
      <c r="F285" s="151"/>
      <c r="G285" s="151"/>
      <c r="H285" s="151"/>
      <c r="I285" s="151"/>
      <c r="J285" s="157"/>
      <c r="K285" s="157"/>
      <c r="L285" s="81"/>
      <c r="M285" s="81"/>
      <c r="N285" s="81"/>
      <c r="O285" s="81"/>
      <c r="P285" s="81"/>
      <c r="Q285" s="81"/>
      <c r="R285" s="9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J285" s="81"/>
      <c r="AK285" s="81"/>
    </row>
    <row r="286" spans="1:37" ht="17.25" customHeight="1">
      <c r="A286" s="160"/>
      <c r="B286" s="81"/>
      <c r="C286" s="81"/>
      <c r="D286" s="81"/>
      <c r="E286" s="91"/>
      <c r="F286" s="151"/>
      <c r="G286" s="151"/>
      <c r="H286" s="151"/>
      <c r="I286" s="151"/>
      <c r="J286" s="157"/>
      <c r="K286" s="157"/>
      <c r="L286" s="81"/>
      <c r="M286" s="81"/>
      <c r="N286" s="81"/>
      <c r="O286" s="81"/>
      <c r="P286" s="81"/>
      <c r="Q286" s="81"/>
      <c r="R286" s="9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J286" s="81"/>
      <c r="AK286" s="81"/>
    </row>
    <row r="287" spans="1:37" ht="2.25" customHeight="1" hidden="1">
      <c r="A287" s="160"/>
      <c r="B287" s="81"/>
      <c r="C287" s="81"/>
      <c r="D287" s="81"/>
      <c r="E287" s="81"/>
      <c r="F287" s="151"/>
      <c r="G287" s="151"/>
      <c r="H287" s="151"/>
      <c r="I287" s="151"/>
      <c r="J287" s="157"/>
      <c r="K287" s="157"/>
      <c r="L287" s="81"/>
      <c r="M287" s="81"/>
      <c r="N287" s="81"/>
      <c r="O287" s="81"/>
      <c r="P287" s="81"/>
      <c r="Q287" s="81"/>
      <c r="R287" s="9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J287" s="81"/>
      <c r="AK287" s="81"/>
    </row>
    <row r="288" spans="1:37" ht="24.75" customHeight="1">
      <c r="A288" s="160"/>
      <c r="B288" s="91"/>
      <c r="C288" s="91"/>
      <c r="D288" s="91"/>
      <c r="E288" s="9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9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J288" s="81"/>
      <c r="AK288" s="81"/>
    </row>
    <row r="289" spans="1:37" ht="12" customHeight="1">
      <c r="A289" s="160"/>
      <c r="B289" s="81"/>
      <c r="C289" s="81"/>
      <c r="D289" s="81"/>
      <c r="E289" s="81"/>
      <c r="F289" s="151"/>
      <c r="G289" s="151"/>
      <c r="H289" s="151"/>
      <c r="I289" s="151"/>
      <c r="J289" s="157"/>
      <c r="K289" s="157"/>
      <c r="L289" s="157"/>
      <c r="M289" s="157"/>
      <c r="N289" s="157"/>
      <c r="O289" s="157"/>
      <c r="P289" s="157"/>
      <c r="Q289" s="157"/>
      <c r="R289" s="9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J289" s="81"/>
      <c r="AK289" s="81"/>
    </row>
    <row r="290" spans="1:37" ht="2.25" customHeight="1" hidden="1">
      <c r="A290" s="160"/>
      <c r="B290" s="81"/>
      <c r="C290" s="81"/>
      <c r="D290" s="81"/>
      <c r="E290" s="81"/>
      <c r="F290" s="151"/>
      <c r="G290" s="151"/>
      <c r="H290" s="151"/>
      <c r="I290" s="151"/>
      <c r="J290" s="157"/>
      <c r="K290" s="157"/>
      <c r="L290" s="81"/>
      <c r="M290" s="81"/>
      <c r="N290" s="81"/>
      <c r="O290" s="81"/>
      <c r="P290" s="81"/>
      <c r="Q290" s="81"/>
      <c r="R290" s="9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J290" s="81"/>
      <c r="AK290" s="81"/>
    </row>
    <row r="291" spans="1:37" ht="26.25" customHeight="1" hidden="1">
      <c r="A291" s="160"/>
      <c r="B291" s="113"/>
      <c r="C291" s="81"/>
      <c r="D291" s="81"/>
      <c r="E291" s="91"/>
      <c r="F291" s="151"/>
      <c r="G291" s="151"/>
      <c r="H291" s="151"/>
      <c r="I291" s="151"/>
      <c r="J291" s="157"/>
      <c r="K291" s="157"/>
      <c r="L291" s="81"/>
      <c r="M291" s="81"/>
      <c r="N291" s="81"/>
      <c r="O291" s="81"/>
      <c r="P291" s="81"/>
      <c r="Q291" s="81"/>
      <c r="R291" s="9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J291" s="81"/>
      <c r="AK291" s="81"/>
    </row>
    <row r="292" spans="1:37" ht="16.5" customHeight="1">
      <c r="A292" s="160"/>
      <c r="B292" s="81"/>
      <c r="C292" s="81"/>
      <c r="D292" s="81"/>
      <c r="E292" s="81"/>
      <c r="F292" s="151"/>
      <c r="G292" s="151"/>
      <c r="H292" s="151"/>
      <c r="I292" s="151"/>
      <c r="J292" s="157"/>
      <c r="K292" s="157"/>
      <c r="L292" s="81"/>
      <c r="M292" s="81"/>
      <c r="N292" s="81"/>
      <c r="O292" s="81"/>
      <c r="P292" s="81"/>
      <c r="Q292" s="81"/>
      <c r="R292" s="9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J292" s="81"/>
      <c r="AK292" s="81"/>
    </row>
    <row r="293" spans="1:37" ht="0.75" customHeight="1">
      <c r="A293" s="160"/>
      <c r="B293" s="77"/>
      <c r="C293" s="81"/>
      <c r="D293" s="81"/>
      <c r="E293" s="81"/>
      <c r="F293" s="151"/>
      <c r="G293" s="151"/>
      <c r="H293" s="157"/>
      <c r="I293" s="157"/>
      <c r="J293" s="157"/>
      <c r="K293" s="157"/>
      <c r="L293" s="81"/>
      <c r="M293" s="81"/>
      <c r="N293" s="81"/>
      <c r="O293" s="81"/>
      <c r="P293" s="81"/>
      <c r="Q293" s="81"/>
      <c r="R293" s="9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J293" s="81"/>
      <c r="AK293" s="81"/>
    </row>
    <row r="294" spans="1:37" ht="0.75" customHeight="1" hidden="1">
      <c r="A294" s="69"/>
      <c r="B294" s="64"/>
      <c r="C294" s="113"/>
      <c r="D294" s="113"/>
      <c r="E294" s="91"/>
      <c r="F294" s="151"/>
      <c r="G294" s="151"/>
      <c r="H294" s="151"/>
      <c r="I294" s="151"/>
      <c r="J294" s="169"/>
      <c r="K294" s="169"/>
      <c r="L294" s="81"/>
      <c r="M294" s="81"/>
      <c r="N294" s="81"/>
      <c r="O294" s="81"/>
      <c r="P294" s="81"/>
      <c r="Q294" s="81"/>
      <c r="R294" s="9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J294" s="81"/>
      <c r="AK294" s="81"/>
    </row>
    <row r="295" spans="1:37" ht="14.25" customHeight="1">
      <c r="A295" s="69"/>
      <c r="B295" s="81"/>
      <c r="C295" s="81"/>
      <c r="D295" s="81"/>
      <c r="E295" s="91"/>
      <c r="F295" s="151"/>
      <c r="G295" s="151"/>
      <c r="H295" s="151"/>
      <c r="I295" s="151"/>
      <c r="J295" s="157"/>
      <c r="K295" s="157"/>
      <c r="L295" s="157"/>
      <c r="M295" s="157"/>
      <c r="N295" s="157"/>
      <c r="O295" s="157"/>
      <c r="P295" s="157"/>
      <c r="Q295" s="157"/>
      <c r="R295" s="8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J295" s="81"/>
      <c r="AK295" s="81"/>
    </row>
    <row r="296" spans="1:37" ht="24" customHeight="1">
      <c r="A296" s="210"/>
      <c r="B296" s="125"/>
      <c r="C296" s="81"/>
      <c r="D296" s="81"/>
      <c r="E296" s="91"/>
      <c r="F296" s="151"/>
      <c r="G296" s="151"/>
      <c r="H296" s="151"/>
      <c r="I296" s="151"/>
      <c r="J296" s="157"/>
      <c r="K296" s="157"/>
      <c r="L296" s="81"/>
      <c r="M296" s="81"/>
      <c r="N296" s="81"/>
      <c r="O296" s="81"/>
      <c r="P296" s="81"/>
      <c r="Q296" s="81"/>
      <c r="R296" s="9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J296" s="81"/>
      <c r="AK296" s="81"/>
    </row>
    <row r="297" spans="1:37" ht="12.75" customHeight="1">
      <c r="A297" s="160"/>
      <c r="B297" s="91"/>
      <c r="C297" s="91"/>
      <c r="D297" s="91"/>
      <c r="E297" s="9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9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J297" s="81"/>
      <c r="AK297" s="81"/>
    </row>
    <row r="298" spans="1:37" ht="13.5" customHeight="1">
      <c r="A298" s="160"/>
      <c r="B298" s="81"/>
      <c r="C298" s="81"/>
      <c r="D298" s="81"/>
      <c r="E298" s="81"/>
      <c r="F298" s="151"/>
      <c r="G298" s="151"/>
      <c r="H298" s="157"/>
      <c r="I298" s="157"/>
      <c r="J298" s="157"/>
      <c r="K298" s="157"/>
      <c r="L298" s="81"/>
      <c r="M298" s="81"/>
      <c r="N298" s="81"/>
      <c r="O298" s="81"/>
      <c r="P298" s="81"/>
      <c r="Q298" s="81"/>
      <c r="R298" s="9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J298" s="81"/>
      <c r="AK298" s="81"/>
    </row>
    <row r="299" spans="1:37" ht="2.25" customHeight="1">
      <c r="A299" s="160"/>
      <c r="B299" s="81"/>
      <c r="C299" s="81"/>
      <c r="D299" s="81"/>
      <c r="E299" s="81"/>
      <c r="F299" s="151"/>
      <c r="G299" s="151"/>
      <c r="H299" s="157"/>
      <c r="I299" s="157"/>
      <c r="J299" s="157"/>
      <c r="K299" s="157"/>
      <c r="L299" s="81"/>
      <c r="M299" s="81"/>
      <c r="N299" s="81"/>
      <c r="O299" s="81"/>
      <c r="P299" s="81"/>
      <c r="Q299" s="81"/>
      <c r="R299" s="9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J299" s="81"/>
      <c r="AK299" s="81"/>
    </row>
    <row r="300" spans="1:37" ht="23.25" customHeight="1" hidden="1">
      <c r="A300" s="160"/>
      <c r="B300" s="81"/>
      <c r="C300" s="81"/>
      <c r="D300" s="81"/>
      <c r="E300" s="81"/>
      <c r="F300" s="151"/>
      <c r="G300" s="151"/>
      <c r="H300" s="151"/>
      <c r="I300" s="151"/>
      <c r="J300" s="157"/>
      <c r="K300" s="157"/>
      <c r="L300" s="81"/>
      <c r="M300" s="81"/>
      <c r="N300" s="81"/>
      <c r="O300" s="81"/>
      <c r="P300" s="81"/>
      <c r="Q300" s="81"/>
      <c r="R300" s="9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J300" s="81"/>
      <c r="AK300" s="81"/>
    </row>
    <row r="301" spans="1:37" ht="21.75" customHeight="1" hidden="1">
      <c r="A301" s="160"/>
      <c r="B301" s="81"/>
      <c r="C301" s="81"/>
      <c r="D301" s="81"/>
      <c r="E301" s="81"/>
      <c r="F301" s="151"/>
      <c r="G301" s="151"/>
      <c r="H301" s="151"/>
      <c r="I301" s="151"/>
      <c r="J301" s="157"/>
      <c r="K301" s="157"/>
      <c r="L301" s="81"/>
      <c r="M301" s="81"/>
      <c r="N301" s="81"/>
      <c r="O301" s="81"/>
      <c r="P301" s="81"/>
      <c r="Q301" s="81"/>
      <c r="R301" s="9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J301" s="81"/>
      <c r="AK301" s="81"/>
    </row>
    <row r="302" spans="1:37" ht="11.25" customHeight="1" hidden="1">
      <c r="A302" s="160"/>
      <c r="B302" s="81"/>
      <c r="C302" s="81"/>
      <c r="D302" s="81"/>
      <c r="E302" s="81"/>
      <c r="F302" s="151"/>
      <c r="G302" s="151"/>
      <c r="H302" s="151"/>
      <c r="I302" s="151"/>
      <c r="J302" s="157"/>
      <c r="K302" s="157"/>
      <c r="L302" s="81"/>
      <c r="M302" s="81"/>
      <c r="N302" s="81"/>
      <c r="O302" s="81"/>
      <c r="P302" s="81"/>
      <c r="Q302" s="81"/>
      <c r="R302" s="9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J302" s="81"/>
      <c r="AK302" s="81"/>
    </row>
    <row r="303" spans="1:37" ht="12" customHeight="1">
      <c r="A303" s="160"/>
      <c r="B303" s="81"/>
      <c r="C303" s="81"/>
      <c r="D303" s="81"/>
      <c r="E303" s="91"/>
      <c r="F303" s="151"/>
      <c r="G303" s="151"/>
      <c r="H303" s="151"/>
      <c r="I303" s="151"/>
      <c r="J303" s="157"/>
      <c r="K303" s="157"/>
      <c r="L303" s="81"/>
      <c r="M303" s="81"/>
      <c r="N303" s="81"/>
      <c r="O303" s="81"/>
      <c r="P303" s="81"/>
      <c r="Q303" s="81"/>
      <c r="R303" s="9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J303" s="81"/>
      <c r="AK303" s="81"/>
    </row>
    <row r="304" spans="1:37" ht="12.75" customHeight="1">
      <c r="A304" s="160"/>
      <c r="B304" s="91"/>
      <c r="C304" s="91"/>
      <c r="D304" s="91"/>
      <c r="E304" s="9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9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J304" s="81"/>
      <c r="AK304" s="81"/>
    </row>
    <row r="305" spans="1:37" ht="12.75" customHeight="1">
      <c r="A305" s="160"/>
      <c r="B305" s="81"/>
      <c r="C305" s="81"/>
      <c r="D305" s="81"/>
      <c r="E305" s="81"/>
      <c r="F305" s="151"/>
      <c r="G305" s="151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9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J305" s="81"/>
      <c r="AK305" s="81"/>
    </row>
    <row r="306" spans="1:37" ht="14.25" customHeight="1">
      <c r="A306" s="160"/>
      <c r="B306" s="81"/>
      <c r="C306" s="81"/>
      <c r="D306" s="81"/>
      <c r="E306" s="81"/>
      <c r="F306" s="151"/>
      <c r="G306" s="151"/>
      <c r="H306" s="157"/>
      <c r="I306" s="157"/>
      <c r="J306" s="157"/>
      <c r="K306" s="157"/>
      <c r="L306" s="81"/>
      <c r="M306" s="81"/>
      <c r="N306" s="81"/>
      <c r="O306" s="81"/>
      <c r="P306" s="81"/>
      <c r="Q306" s="81"/>
      <c r="R306" s="9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J306" s="81"/>
      <c r="AK306" s="81"/>
    </row>
    <row r="307" spans="1:37" ht="13.5" customHeight="1">
      <c r="A307" s="160"/>
      <c r="B307" s="81"/>
      <c r="C307" s="81"/>
      <c r="D307" s="81"/>
      <c r="E307" s="81"/>
      <c r="F307" s="151"/>
      <c r="G307" s="151"/>
      <c r="H307" s="157"/>
      <c r="I307" s="157"/>
      <c r="J307" s="157"/>
      <c r="K307" s="157"/>
      <c r="L307" s="81"/>
      <c r="M307" s="81"/>
      <c r="N307" s="81"/>
      <c r="O307" s="81"/>
      <c r="P307" s="81"/>
      <c r="Q307" s="81"/>
      <c r="R307" s="9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J307" s="81"/>
      <c r="AK307" s="81"/>
    </row>
    <row r="308" spans="1:37" ht="14.25" customHeight="1" hidden="1">
      <c r="A308" s="160"/>
      <c r="B308" s="81"/>
      <c r="C308" s="81"/>
      <c r="D308" s="81"/>
      <c r="E308" s="91"/>
      <c r="F308" s="151"/>
      <c r="G308" s="151"/>
      <c r="H308" s="151"/>
      <c r="I308" s="151"/>
      <c r="J308" s="157"/>
      <c r="K308" s="157"/>
      <c r="L308" s="81"/>
      <c r="M308" s="81"/>
      <c r="N308" s="81"/>
      <c r="O308" s="81"/>
      <c r="P308" s="81"/>
      <c r="Q308" s="81"/>
      <c r="R308" s="9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J308" s="81"/>
      <c r="AK308" s="81"/>
    </row>
    <row r="309" spans="1:37" ht="10.5" customHeight="1">
      <c r="A309" s="160"/>
      <c r="B309" s="81"/>
      <c r="C309" s="81"/>
      <c r="D309" s="81"/>
      <c r="E309" s="91"/>
      <c r="F309" s="151"/>
      <c r="G309" s="151"/>
      <c r="H309" s="151"/>
      <c r="I309" s="151"/>
      <c r="J309" s="157"/>
      <c r="K309" s="157"/>
      <c r="L309" s="81"/>
      <c r="M309" s="81"/>
      <c r="N309" s="81"/>
      <c r="O309" s="81"/>
      <c r="P309" s="81"/>
      <c r="Q309" s="81"/>
      <c r="R309" s="9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J309" s="81"/>
      <c r="AK309" s="81"/>
    </row>
    <row r="310" spans="1:37" ht="15.75" customHeight="1">
      <c r="A310" s="160"/>
      <c r="B310" s="125"/>
      <c r="C310" s="91"/>
      <c r="D310" s="91"/>
      <c r="E310" s="91"/>
      <c r="F310" s="151"/>
      <c r="G310" s="151"/>
      <c r="H310" s="151"/>
      <c r="I310" s="151"/>
      <c r="J310" s="151"/>
      <c r="K310" s="151"/>
      <c r="L310" s="157"/>
      <c r="M310" s="157"/>
      <c r="N310" s="157"/>
      <c r="O310" s="157"/>
      <c r="P310" s="157"/>
      <c r="Q310" s="157"/>
      <c r="R310" s="9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J310" s="81"/>
      <c r="AK310" s="81"/>
    </row>
    <row r="311" spans="1:37" ht="12.75" customHeight="1">
      <c r="A311" s="160"/>
      <c r="B311" s="91"/>
      <c r="C311" s="91"/>
      <c r="D311" s="91"/>
      <c r="E311" s="91"/>
      <c r="F311" s="151"/>
      <c r="G311" s="151"/>
      <c r="H311" s="151"/>
      <c r="I311" s="151"/>
      <c r="J311" s="174"/>
      <c r="K311" s="151"/>
      <c r="L311" s="151"/>
      <c r="M311" s="151"/>
      <c r="N311" s="151"/>
      <c r="O311" s="151"/>
      <c r="P311" s="151"/>
      <c r="Q311" s="151"/>
      <c r="R311" s="9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J311" s="81"/>
      <c r="AK311" s="81"/>
    </row>
    <row r="312" spans="1:37" ht="13.5" customHeight="1">
      <c r="A312" s="160"/>
      <c r="B312" s="81"/>
      <c r="C312" s="81"/>
      <c r="D312" s="81"/>
      <c r="E312" s="81"/>
      <c r="F312" s="151"/>
      <c r="G312" s="151"/>
      <c r="H312" s="157"/>
      <c r="I312" s="157"/>
      <c r="J312" s="150"/>
      <c r="K312" s="157"/>
      <c r="L312" s="174"/>
      <c r="M312" s="174"/>
      <c r="N312" s="174"/>
      <c r="O312" s="174"/>
      <c r="P312" s="174"/>
      <c r="Q312" s="174"/>
      <c r="R312" s="9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J312" s="81"/>
      <c r="AK312" s="81"/>
    </row>
    <row r="313" spans="1:37" ht="2.25" customHeight="1" hidden="1">
      <c r="A313" s="160"/>
      <c r="B313" s="81"/>
      <c r="C313" s="81"/>
      <c r="D313" s="81"/>
      <c r="E313" s="81"/>
      <c r="F313" s="151"/>
      <c r="G313" s="151"/>
      <c r="H313" s="157"/>
      <c r="I313" s="157"/>
      <c r="J313" s="150"/>
      <c r="K313" s="157"/>
      <c r="L313" s="174"/>
      <c r="M313" s="174"/>
      <c r="N313" s="174"/>
      <c r="O313" s="174"/>
      <c r="P313" s="174"/>
      <c r="Q313" s="174"/>
      <c r="R313" s="9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J313" s="81"/>
      <c r="AK313" s="81"/>
    </row>
    <row r="314" spans="1:37" ht="0.75" customHeight="1" hidden="1">
      <c r="A314" s="69"/>
      <c r="B314" s="81"/>
      <c r="C314" s="81"/>
      <c r="D314" s="81"/>
      <c r="E314" s="91"/>
      <c r="F314" s="151"/>
      <c r="G314" s="151"/>
      <c r="H314" s="151"/>
      <c r="I314" s="151"/>
      <c r="J314" s="150"/>
      <c r="K314" s="157"/>
      <c r="L314" s="157"/>
      <c r="M314" s="157"/>
      <c r="N314" s="157"/>
      <c r="O314" s="157"/>
      <c r="P314" s="157"/>
      <c r="Q314" s="157"/>
      <c r="R314" s="9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J314" s="81"/>
      <c r="AK314" s="81"/>
    </row>
    <row r="315" spans="1:37" ht="22.5" customHeight="1">
      <c r="A315" s="160"/>
      <c r="B315" s="91"/>
      <c r="C315" s="91"/>
      <c r="D315" s="91"/>
      <c r="E315" s="91"/>
      <c r="F315" s="151"/>
      <c r="G315" s="151"/>
      <c r="H315" s="151"/>
      <c r="I315" s="151"/>
      <c r="J315" s="174"/>
      <c r="K315" s="151"/>
      <c r="L315" s="151"/>
      <c r="M315" s="151"/>
      <c r="N315" s="151"/>
      <c r="O315" s="151"/>
      <c r="P315" s="151"/>
      <c r="Q315" s="151"/>
      <c r="R315" s="9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J315" s="81"/>
      <c r="AK315" s="81"/>
    </row>
    <row r="316" spans="1:37" ht="14.25" customHeight="1">
      <c r="A316" s="160"/>
      <c r="B316" s="81"/>
      <c r="C316" s="81"/>
      <c r="D316" s="81"/>
      <c r="E316" s="81"/>
      <c r="F316" s="151"/>
      <c r="G316" s="151"/>
      <c r="H316" s="157"/>
      <c r="I316" s="157"/>
      <c r="J316" s="150"/>
      <c r="K316" s="157"/>
      <c r="L316" s="157"/>
      <c r="M316" s="157"/>
      <c r="N316" s="157"/>
      <c r="O316" s="157"/>
      <c r="P316" s="157"/>
      <c r="Q316" s="157"/>
      <c r="R316" s="9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J316" s="81"/>
      <c r="AK316" s="81"/>
    </row>
    <row r="317" spans="1:37" ht="1.5" customHeight="1" hidden="1">
      <c r="A317" s="160"/>
      <c r="B317" s="81"/>
      <c r="C317" s="81"/>
      <c r="D317" s="81"/>
      <c r="E317" s="81"/>
      <c r="F317" s="151"/>
      <c r="G317" s="151"/>
      <c r="H317" s="151"/>
      <c r="I317" s="151"/>
      <c r="J317" s="150"/>
      <c r="K317" s="157"/>
      <c r="L317" s="157"/>
      <c r="M317" s="157"/>
      <c r="N317" s="157"/>
      <c r="O317" s="157"/>
      <c r="P317" s="157"/>
      <c r="Q317" s="157"/>
      <c r="R317" s="9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J317" s="81"/>
      <c r="AK317" s="81"/>
    </row>
    <row r="318" spans="1:37" ht="17.25" customHeight="1">
      <c r="A318" s="160"/>
      <c r="B318" s="81"/>
      <c r="C318" s="81"/>
      <c r="D318" s="81"/>
      <c r="E318" s="81"/>
      <c r="F318" s="151"/>
      <c r="G318" s="151"/>
      <c r="H318" s="157"/>
      <c r="I318" s="157"/>
      <c r="J318" s="150"/>
      <c r="K318" s="157"/>
      <c r="L318" s="157"/>
      <c r="M318" s="157"/>
      <c r="N318" s="157"/>
      <c r="O318" s="157"/>
      <c r="P318" s="157"/>
      <c r="Q318" s="157"/>
      <c r="R318" s="9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J318" s="81"/>
      <c r="AK318" s="81"/>
    </row>
    <row r="319" spans="1:37" ht="20.25" customHeight="1">
      <c r="A319" s="160"/>
      <c r="B319" s="91"/>
      <c r="C319" s="81"/>
      <c r="D319" s="81"/>
      <c r="E319" s="81"/>
      <c r="F319" s="151"/>
      <c r="G319" s="151"/>
      <c r="H319" s="157"/>
      <c r="I319" s="157"/>
      <c r="J319" s="150"/>
      <c r="K319" s="157"/>
      <c r="L319" s="157"/>
      <c r="M319" s="157"/>
      <c r="N319" s="157"/>
      <c r="O319" s="157"/>
      <c r="P319" s="157"/>
      <c r="Q319" s="157"/>
      <c r="R319" s="9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J319" s="81"/>
      <c r="AK319" s="81"/>
    </row>
    <row r="320" spans="1:37" ht="15" customHeight="1">
      <c r="A320" s="160"/>
      <c r="B320" s="91"/>
      <c r="C320" s="91"/>
      <c r="D320" s="91"/>
      <c r="E320" s="91"/>
      <c r="F320" s="151"/>
      <c r="G320" s="151"/>
      <c r="H320" s="157"/>
      <c r="I320" s="157"/>
      <c r="J320" s="150"/>
      <c r="K320" s="157"/>
      <c r="L320" s="157"/>
      <c r="M320" s="157"/>
      <c r="N320" s="157"/>
      <c r="O320" s="157"/>
      <c r="P320" s="157"/>
      <c r="Q320" s="157"/>
      <c r="R320" s="9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J320" s="81"/>
      <c r="AK320" s="81"/>
    </row>
    <row r="321" spans="1:37" ht="14.25" customHeight="1">
      <c r="A321" s="160"/>
      <c r="B321" s="81"/>
      <c r="C321" s="81"/>
      <c r="D321" s="81"/>
      <c r="E321" s="81"/>
      <c r="F321" s="151"/>
      <c r="G321" s="151"/>
      <c r="H321" s="157"/>
      <c r="I321" s="157"/>
      <c r="J321" s="150"/>
      <c r="K321" s="157"/>
      <c r="L321" s="157"/>
      <c r="M321" s="157"/>
      <c r="N321" s="157"/>
      <c r="O321" s="157"/>
      <c r="P321" s="157"/>
      <c r="Q321" s="157"/>
      <c r="R321" s="9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J321" s="81"/>
      <c r="AK321" s="81"/>
    </row>
    <row r="322" spans="1:37" ht="45.75" customHeight="1" hidden="1">
      <c r="A322" s="160"/>
      <c r="B322" s="77"/>
      <c r="C322" s="81"/>
      <c r="D322" s="81"/>
      <c r="E322" s="81"/>
      <c r="F322" s="151"/>
      <c r="G322" s="151"/>
      <c r="H322" s="157"/>
      <c r="I322" s="157"/>
      <c r="J322" s="150"/>
      <c r="K322" s="157"/>
      <c r="L322" s="157"/>
      <c r="M322" s="157"/>
      <c r="N322" s="157"/>
      <c r="O322" s="157"/>
      <c r="P322" s="157"/>
      <c r="Q322" s="157"/>
      <c r="R322" s="9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J322" s="81"/>
      <c r="AK322" s="81"/>
    </row>
    <row r="323" spans="1:37" ht="27.75" customHeight="1" hidden="1">
      <c r="A323" s="160"/>
      <c r="B323" s="77"/>
      <c r="C323" s="81"/>
      <c r="D323" s="81"/>
      <c r="E323" s="81"/>
      <c r="F323" s="151"/>
      <c r="G323" s="151"/>
      <c r="H323" s="157"/>
      <c r="I323" s="157"/>
      <c r="J323" s="150"/>
      <c r="K323" s="157"/>
      <c r="L323" s="157"/>
      <c r="M323" s="157"/>
      <c r="N323" s="157"/>
      <c r="O323" s="157"/>
      <c r="P323" s="157"/>
      <c r="Q323" s="157"/>
      <c r="R323" s="9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J323" s="81"/>
      <c r="AK323" s="81"/>
    </row>
    <row r="324" spans="1:37" ht="18.75" customHeight="1" hidden="1">
      <c r="A324" s="160"/>
      <c r="B324" s="77"/>
      <c r="C324" s="81"/>
      <c r="D324" s="81"/>
      <c r="E324" s="81"/>
      <c r="F324" s="151"/>
      <c r="G324" s="151"/>
      <c r="H324" s="157"/>
      <c r="I324" s="157"/>
      <c r="J324" s="150"/>
      <c r="K324" s="157"/>
      <c r="L324" s="157"/>
      <c r="M324" s="157"/>
      <c r="N324" s="157"/>
      <c r="O324" s="157"/>
      <c r="P324" s="157"/>
      <c r="Q324" s="157"/>
      <c r="R324" s="9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J324" s="81"/>
      <c r="AK324" s="81"/>
    </row>
    <row r="325" spans="1:37" ht="18.75" customHeight="1" hidden="1">
      <c r="A325" s="160"/>
      <c r="B325" s="81"/>
      <c r="C325" s="81"/>
      <c r="D325" s="81"/>
      <c r="E325" s="81"/>
      <c r="F325" s="151"/>
      <c r="G325" s="151"/>
      <c r="H325" s="157"/>
      <c r="I325" s="157"/>
      <c r="J325" s="150"/>
      <c r="K325" s="157"/>
      <c r="L325" s="157"/>
      <c r="M325" s="157"/>
      <c r="N325" s="157"/>
      <c r="O325" s="157"/>
      <c r="P325" s="157"/>
      <c r="Q325" s="157"/>
      <c r="R325" s="9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J325" s="81"/>
      <c r="AK325" s="81"/>
    </row>
    <row r="326" spans="1:37" ht="18.75" customHeight="1" hidden="1">
      <c r="A326" s="160"/>
      <c r="B326" s="81"/>
      <c r="C326" s="81"/>
      <c r="D326" s="81"/>
      <c r="E326" s="81"/>
      <c r="F326" s="151"/>
      <c r="G326" s="151"/>
      <c r="H326" s="157"/>
      <c r="I326" s="157"/>
      <c r="J326" s="150"/>
      <c r="K326" s="157"/>
      <c r="L326" s="157"/>
      <c r="M326" s="157"/>
      <c r="N326" s="157"/>
      <c r="O326" s="157"/>
      <c r="P326" s="157"/>
      <c r="Q326" s="157"/>
      <c r="R326" s="9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J326" s="81"/>
      <c r="AK326" s="81"/>
    </row>
    <row r="327" spans="1:37" ht="12" customHeight="1">
      <c r="A327" s="160"/>
      <c r="B327" s="81"/>
      <c r="C327" s="81"/>
      <c r="D327" s="81"/>
      <c r="E327" s="91"/>
      <c r="F327" s="151"/>
      <c r="G327" s="151"/>
      <c r="H327" s="157"/>
      <c r="I327" s="157"/>
      <c r="J327" s="150"/>
      <c r="K327" s="157"/>
      <c r="L327" s="157"/>
      <c r="M327" s="157"/>
      <c r="N327" s="157"/>
      <c r="O327" s="157"/>
      <c r="P327" s="157"/>
      <c r="Q327" s="157"/>
      <c r="R327" s="9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J327" s="81"/>
      <c r="AK327" s="81"/>
    </row>
    <row r="328" spans="1:37" ht="13.5" customHeight="1">
      <c r="A328" s="160"/>
      <c r="B328" s="91"/>
      <c r="C328" s="91"/>
      <c r="D328" s="91"/>
      <c r="E328" s="91"/>
      <c r="F328" s="151"/>
      <c r="G328" s="151"/>
      <c r="H328" s="157"/>
      <c r="I328" s="157"/>
      <c r="J328" s="150"/>
      <c r="K328" s="157"/>
      <c r="L328" s="157"/>
      <c r="M328" s="157"/>
      <c r="N328" s="157"/>
      <c r="O328" s="157"/>
      <c r="P328" s="157"/>
      <c r="Q328" s="157"/>
      <c r="R328" s="9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J328" s="81"/>
      <c r="AK328" s="81"/>
    </row>
    <row r="329" spans="1:37" ht="18.75" customHeight="1">
      <c r="A329" s="160"/>
      <c r="B329" s="81"/>
      <c r="C329" s="81"/>
      <c r="D329" s="81"/>
      <c r="E329" s="81"/>
      <c r="F329" s="151"/>
      <c r="G329" s="151"/>
      <c r="H329" s="157"/>
      <c r="I329" s="157"/>
      <c r="J329" s="150"/>
      <c r="K329" s="157"/>
      <c r="L329" s="157"/>
      <c r="M329" s="157"/>
      <c r="N329" s="157"/>
      <c r="O329" s="157"/>
      <c r="P329" s="157"/>
      <c r="Q329" s="157"/>
      <c r="R329" s="9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J329" s="81"/>
      <c r="AK329" s="81"/>
    </row>
    <row r="330" spans="1:37" ht="14.25" customHeight="1">
      <c r="A330" s="160"/>
      <c r="B330" s="81"/>
      <c r="C330" s="81"/>
      <c r="D330" s="81"/>
      <c r="E330" s="91"/>
      <c r="F330" s="151"/>
      <c r="G330" s="151"/>
      <c r="H330" s="157"/>
      <c r="I330" s="157"/>
      <c r="J330" s="150"/>
      <c r="K330" s="157"/>
      <c r="L330" s="157"/>
      <c r="M330" s="157"/>
      <c r="N330" s="157"/>
      <c r="O330" s="157"/>
      <c r="P330" s="157"/>
      <c r="Q330" s="157"/>
      <c r="R330" s="9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J330" s="81"/>
      <c r="AK330" s="81"/>
    </row>
    <row r="331" spans="1:37" ht="14.25" customHeight="1">
      <c r="A331" s="69"/>
      <c r="B331" s="81"/>
      <c r="C331" s="81"/>
      <c r="D331" s="81"/>
      <c r="E331" s="81"/>
      <c r="F331" s="151"/>
      <c r="G331" s="151"/>
      <c r="H331" s="151"/>
      <c r="I331" s="151"/>
      <c r="J331" s="157"/>
      <c r="K331" s="157"/>
      <c r="L331" s="157"/>
      <c r="M331" s="157"/>
      <c r="N331" s="157"/>
      <c r="O331" s="157"/>
      <c r="P331" s="157"/>
      <c r="Q331" s="157"/>
      <c r="R331" s="8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J331" s="81"/>
      <c r="AK331" s="81"/>
    </row>
    <row r="332" spans="1:37" ht="10.5" customHeight="1">
      <c r="A332" s="69"/>
      <c r="B332" s="81"/>
      <c r="C332" s="81"/>
      <c r="D332" s="81"/>
      <c r="E332" s="81"/>
      <c r="F332" s="151"/>
      <c r="G332" s="151"/>
      <c r="H332" s="151"/>
      <c r="I332" s="151"/>
      <c r="J332" s="157"/>
      <c r="K332" s="157"/>
      <c r="L332" s="157"/>
      <c r="M332" s="157"/>
      <c r="N332" s="157"/>
      <c r="O332" s="157"/>
      <c r="P332" s="157"/>
      <c r="Q332" s="157"/>
      <c r="R332" s="8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J332" s="81"/>
      <c r="AK332" s="81"/>
    </row>
    <row r="333" spans="1:37" ht="17.25" customHeight="1">
      <c r="A333" s="89"/>
      <c r="B333" s="125"/>
      <c r="C333" s="81"/>
      <c r="D333" s="81"/>
      <c r="E333" s="91"/>
      <c r="F333" s="151"/>
      <c r="G333" s="151"/>
      <c r="H333" s="151"/>
      <c r="I333" s="151"/>
      <c r="J333" s="157"/>
      <c r="K333" s="157"/>
      <c r="L333" s="113"/>
      <c r="M333" s="113"/>
      <c r="N333" s="113"/>
      <c r="O333" s="113"/>
      <c r="P333" s="113"/>
      <c r="Q333" s="113"/>
      <c r="R333" s="8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J333" s="81"/>
      <c r="AK333" s="81"/>
    </row>
    <row r="334" spans="1:37" ht="12.75" customHeight="1">
      <c r="A334" s="89"/>
      <c r="B334" s="91"/>
      <c r="C334" s="91"/>
      <c r="D334" s="91"/>
      <c r="E334" s="91"/>
      <c r="F334" s="151"/>
      <c r="G334" s="151"/>
      <c r="H334" s="151"/>
      <c r="I334" s="151"/>
      <c r="J334" s="151"/>
      <c r="K334" s="151"/>
      <c r="L334" s="113"/>
      <c r="M334" s="113"/>
      <c r="N334" s="113"/>
      <c r="O334" s="113"/>
      <c r="P334" s="113"/>
      <c r="Q334" s="113"/>
      <c r="R334" s="8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J334" s="81"/>
      <c r="AK334" s="81"/>
    </row>
    <row r="335" spans="1:37" ht="14.25" customHeight="1">
      <c r="A335" s="89"/>
      <c r="B335" s="81"/>
      <c r="C335" s="81"/>
      <c r="D335" s="81"/>
      <c r="E335" s="81"/>
      <c r="F335" s="151"/>
      <c r="G335" s="151"/>
      <c r="H335" s="157"/>
      <c r="I335" s="157"/>
      <c r="J335" s="157"/>
      <c r="K335" s="157"/>
      <c r="L335" s="113"/>
      <c r="M335" s="113"/>
      <c r="N335" s="113"/>
      <c r="O335" s="113"/>
      <c r="P335" s="113"/>
      <c r="Q335" s="113"/>
      <c r="R335" s="8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J335" s="81"/>
      <c r="AK335" s="81"/>
    </row>
    <row r="336" spans="1:37" ht="38.25" customHeight="1" hidden="1">
      <c r="A336" s="152"/>
      <c r="B336" s="77"/>
      <c r="C336" s="81"/>
      <c r="D336" s="81"/>
      <c r="E336" s="81"/>
      <c r="F336" s="151"/>
      <c r="G336" s="151"/>
      <c r="H336" s="157"/>
      <c r="I336" s="157"/>
      <c r="J336" s="157"/>
      <c r="K336" s="157"/>
      <c r="L336" s="113"/>
      <c r="M336" s="113"/>
      <c r="N336" s="113"/>
      <c r="O336" s="113"/>
      <c r="P336" s="113"/>
      <c r="Q336" s="113"/>
      <c r="R336" s="8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J336" s="81"/>
      <c r="AK336" s="81"/>
    </row>
    <row r="337" spans="1:37" ht="12.75" customHeight="1" hidden="1">
      <c r="A337" s="152"/>
      <c r="B337" s="77"/>
      <c r="C337" s="81"/>
      <c r="D337" s="81"/>
      <c r="E337" s="81"/>
      <c r="F337" s="151"/>
      <c r="G337" s="151"/>
      <c r="H337" s="157"/>
      <c r="I337" s="157"/>
      <c r="J337" s="157"/>
      <c r="K337" s="157"/>
      <c r="L337" s="113"/>
      <c r="M337" s="113"/>
      <c r="N337" s="113"/>
      <c r="O337" s="113"/>
      <c r="P337" s="113"/>
      <c r="Q337" s="113"/>
      <c r="R337" s="8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J337" s="81"/>
      <c r="AK337" s="81"/>
    </row>
    <row r="338" spans="1:37" ht="12.75" customHeight="1" hidden="1">
      <c r="A338" s="152"/>
      <c r="B338" s="77"/>
      <c r="C338" s="81"/>
      <c r="D338" s="81"/>
      <c r="E338" s="81"/>
      <c r="F338" s="151"/>
      <c r="G338" s="151"/>
      <c r="H338" s="157"/>
      <c r="I338" s="157"/>
      <c r="J338" s="157"/>
      <c r="K338" s="157"/>
      <c r="L338" s="113"/>
      <c r="M338" s="113"/>
      <c r="N338" s="113"/>
      <c r="O338" s="113"/>
      <c r="P338" s="113"/>
      <c r="Q338" s="113"/>
      <c r="R338" s="8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J338" s="81"/>
      <c r="AK338" s="81"/>
    </row>
    <row r="339" spans="1:37" ht="17.25" customHeight="1" hidden="1">
      <c r="A339" s="89"/>
      <c r="B339" s="81"/>
      <c r="C339" s="81"/>
      <c r="D339" s="81"/>
      <c r="E339" s="81"/>
      <c r="F339" s="151"/>
      <c r="G339" s="151"/>
      <c r="H339" s="157"/>
      <c r="I339" s="157"/>
      <c r="J339" s="157"/>
      <c r="K339" s="157"/>
      <c r="L339" s="113"/>
      <c r="M339" s="113"/>
      <c r="N339" s="113"/>
      <c r="O339" s="113"/>
      <c r="P339" s="113"/>
      <c r="Q339" s="113"/>
      <c r="R339" s="8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J339" s="81"/>
      <c r="AK339" s="81"/>
    </row>
    <row r="340" spans="1:37" ht="13.5" customHeight="1" hidden="1">
      <c r="A340" s="89"/>
      <c r="B340" s="81"/>
      <c r="C340" s="81"/>
      <c r="D340" s="81"/>
      <c r="E340" s="81"/>
      <c r="F340" s="151"/>
      <c r="G340" s="151"/>
      <c r="H340" s="157"/>
      <c r="I340" s="157"/>
      <c r="J340" s="157"/>
      <c r="K340" s="157"/>
      <c r="L340" s="113"/>
      <c r="M340" s="113"/>
      <c r="N340" s="113"/>
      <c r="O340" s="113"/>
      <c r="P340" s="113"/>
      <c r="Q340" s="113"/>
      <c r="R340" s="8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J340" s="81"/>
      <c r="AK340" s="81"/>
    </row>
    <row r="341" spans="1:37" ht="10.5" customHeight="1">
      <c r="A341" s="89"/>
      <c r="B341" s="81"/>
      <c r="C341" s="81"/>
      <c r="D341" s="81"/>
      <c r="E341" s="91"/>
      <c r="F341" s="151"/>
      <c r="G341" s="151"/>
      <c r="H341" s="151"/>
      <c r="I341" s="151"/>
      <c r="J341" s="157"/>
      <c r="K341" s="157"/>
      <c r="L341" s="113"/>
      <c r="M341" s="113"/>
      <c r="N341" s="113"/>
      <c r="O341" s="113"/>
      <c r="P341" s="113"/>
      <c r="Q341" s="113"/>
      <c r="R341" s="8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J341" s="81"/>
      <c r="AK341" s="81"/>
    </row>
    <row r="342" spans="1:37" ht="10.5" customHeight="1">
      <c r="A342" s="89"/>
      <c r="B342" s="91"/>
      <c r="C342" s="91"/>
      <c r="D342" s="91"/>
      <c r="E342" s="91"/>
      <c r="F342" s="151"/>
      <c r="G342" s="151"/>
      <c r="H342" s="151"/>
      <c r="I342" s="151"/>
      <c r="J342" s="151"/>
      <c r="K342" s="151"/>
      <c r="L342" s="113"/>
      <c r="M342" s="113"/>
      <c r="N342" s="113"/>
      <c r="O342" s="113"/>
      <c r="P342" s="113"/>
      <c r="Q342" s="113"/>
      <c r="R342" s="8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J342" s="81"/>
      <c r="AK342" s="81"/>
    </row>
    <row r="343" spans="1:37" ht="3" customHeight="1">
      <c r="A343" s="89"/>
      <c r="B343" s="81"/>
      <c r="C343" s="81"/>
      <c r="D343" s="81"/>
      <c r="E343" s="81"/>
      <c r="F343" s="151"/>
      <c r="G343" s="151"/>
      <c r="H343" s="151"/>
      <c r="I343" s="151"/>
      <c r="J343" s="157"/>
      <c r="K343" s="157"/>
      <c r="L343" s="113"/>
      <c r="M343" s="113"/>
      <c r="N343" s="113"/>
      <c r="O343" s="113"/>
      <c r="P343" s="113"/>
      <c r="Q343" s="113"/>
      <c r="R343" s="8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J343" s="81"/>
      <c r="AK343" s="81"/>
    </row>
    <row r="344" spans="1:37" ht="3" customHeight="1">
      <c r="A344" s="89"/>
      <c r="B344" s="81"/>
      <c r="C344" s="81"/>
      <c r="D344" s="81"/>
      <c r="E344" s="91"/>
      <c r="F344" s="151"/>
      <c r="G344" s="151"/>
      <c r="H344" s="151"/>
      <c r="I344" s="151"/>
      <c r="J344" s="157"/>
      <c r="K344" s="157"/>
      <c r="L344" s="113"/>
      <c r="M344" s="113"/>
      <c r="N344" s="113"/>
      <c r="O344" s="113"/>
      <c r="P344" s="113"/>
      <c r="Q344" s="113"/>
      <c r="R344" s="8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J344" s="81"/>
      <c r="AK344" s="81"/>
    </row>
    <row r="345" spans="1:37" ht="12.75">
      <c r="A345" s="89"/>
      <c r="B345" s="81"/>
      <c r="C345" s="81"/>
      <c r="D345" s="81"/>
      <c r="E345" s="81"/>
      <c r="F345" s="151"/>
      <c r="G345" s="151"/>
      <c r="H345" s="157"/>
      <c r="I345" s="157"/>
      <c r="J345" s="157"/>
      <c r="K345" s="157"/>
      <c r="L345" s="113"/>
      <c r="M345" s="113"/>
      <c r="N345" s="113"/>
      <c r="O345" s="113"/>
      <c r="P345" s="113"/>
      <c r="Q345" s="113"/>
      <c r="R345" s="8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J345" s="81"/>
      <c r="AK345" s="81"/>
    </row>
    <row r="346" spans="1:37" ht="16.5" customHeight="1">
      <c r="A346" s="69"/>
      <c r="B346" s="81"/>
      <c r="C346" s="81"/>
      <c r="D346" s="81"/>
      <c r="E346" s="91"/>
      <c r="F346" s="151"/>
      <c r="G346" s="151"/>
      <c r="H346" s="151"/>
      <c r="I346" s="151"/>
      <c r="J346" s="157"/>
      <c r="K346" s="157"/>
      <c r="L346" s="157"/>
      <c r="M346" s="157"/>
      <c r="N346" s="157"/>
      <c r="O346" s="157"/>
      <c r="P346" s="157"/>
      <c r="Q346" s="157"/>
      <c r="R346" s="8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J346" s="81"/>
      <c r="AK346" s="81"/>
    </row>
    <row r="347" spans="1:37" ht="17.25" customHeight="1">
      <c r="A347" s="89"/>
      <c r="B347" s="211"/>
      <c r="C347" s="113"/>
      <c r="D347" s="113"/>
      <c r="E347" s="113"/>
      <c r="F347" s="151"/>
      <c r="G347" s="151"/>
      <c r="H347" s="151"/>
      <c r="I347" s="151"/>
      <c r="J347" s="169"/>
      <c r="K347" s="169"/>
      <c r="L347" s="113"/>
      <c r="M347" s="113"/>
      <c r="N347" s="113"/>
      <c r="O347" s="113"/>
      <c r="P347" s="113"/>
      <c r="Q347" s="113"/>
      <c r="R347" s="8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J347" s="81"/>
      <c r="AK347" s="81"/>
    </row>
    <row r="348" spans="1:37" ht="12" customHeight="1">
      <c r="A348" s="69"/>
      <c r="B348" s="91"/>
      <c r="C348" s="91"/>
      <c r="D348" s="91"/>
      <c r="E348" s="9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8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J348" s="81"/>
      <c r="AK348" s="81"/>
    </row>
    <row r="349" spans="1:37" ht="13.5" customHeight="1">
      <c r="A349" s="69"/>
      <c r="B349" s="81"/>
      <c r="C349" s="81"/>
      <c r="D349" s="113"/>
      <c r="E349" s="81"/>
      <c r="F349" s="151"/>
      <c r="G349" s="151"/>
      <c r="H349" s="151"/>
      <c r="I349" s="151"/>
      <c r="J349" s="169"/>
      <c r="K349" s="169"/>
      <c r="L349" s="113"/>
      <c r="M349" s="113"/>
      <c r="N349" s="113"/>
      <c r="O349" s="113"/>
      <c r="P349" s="113"/>
      <c r="Q349" s="113"/>
      <c r="R349" s="8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J349" s="81"/>
      <c r="AK349" s="81"/>
    </row>
    <row r="350" spans="1:37" ht="0.75" customHeight="1" hidden="1">
      <c r="A350" s="69"/>
      <c r="B350" s="81"/>
      <c r="C350" s="113"/>
      <c r="D350" s="113"/>
      <c r="E350" s="81"/>
      <c r="F350" s="151"/>
      <c r="G350" s="151"/>
      <c r="H350" s="151"/>
      <c r="I350" s="151"/>
      <c r="J350" s="169"/>
      <c r="K350" s="169"/>
      <c r="L350" s="113"/>
      <c r="M350" s="113"/>
      <c r="N350" s="113"/>
      <c r="O350" s="113"/>
      <c r="P350" s="113"/>
      <c r="Q350" s="113"/>
      <c r="R350" s="8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J350" s="81"/>
      <c r="AK350" s="81"/>
    </row>
    <row r="351" spans="1:37" ht="3.75" customHeight="1" hidden="1">
      <c r="A351" s="75"/>
      <c r="B351" s="76"/>
      <c r="C351" s="81"/>
      <c r="D351" s="81"/>
      <c r="E351" s="81"/>
      <c r="F351" s="151"/>
      <c r="G351" s="151"/>
      <c r="H351" s="157"/>
      <c r="I351" s="157"/>
      <c r="J351" s="157"/>
      <c r="K351" s="157"/>
      <c r="L351" s="81"/>
      <c r="M351" s="81"/>
      <c r="N351" s="81"/>
      <c r="O351" s="81"/>
      <c r="P351" s="81"/>
      <c r="Q351" s="81"/>
      <c r="R351" s="8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J351" s="81"/>
      <c r="AK351" s="81"/>
    </row>
    <row r="352" spans="1:37" ht="3" customHeight="1" hidden="1">
      <c r="A352" s="75"/>
      <c r="B352" s="76"/>
      <c r="C352" s="81"/>
      <c r="D352" s="81"/>
      <c r="E352" s="81"/>
      <c r="F352" s="151"/>
      <c r="G352" s="151"/>
      <c r="H352" s="157"/>
      <c r="I352" s="157"/>
      <c r="J352" s="157"/>
      <c r="K352" s="157"/>
      <c r="L352" s="81"/>
      <c r="M352" s="81"/>
      <c r="N352" s="81"/>
      <c r="O352" s="81"/>
      <c r="P352" s="81"/>
      <c r="Q352" s="81"/>
      <c r="R352" s="8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J352" s="81"/>
      <c r="AK352" s="81"/>
    </row>
    <row r="353" spans="1:37" ht="15.75" customHeight="1">
      <c r="A353" s="69"/>
      <c r="B353" s="81"/>
      <c r="C353" s="81"/>
      <c r="D353" s="81"/>
      <c r="E353" s="81"/>
      <c r="F353" s="151"/>
      <c r="G353" s="151"/>
      <c r="H353" s="151"/>
      <c r="I353" s="151"/>
      <c r="J353" s="157"/>
      <c r="K353" s="157"/>
      <c r="L353" s="81"/>
      <c r="M353" s="81"/>
      <c r="N353" s="81"/>
      <c r="O353" s="81"/>
      <c r="P353" s="81"/>
      <c r="Q353" s="81"/>
      <c r="R353" s="8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J353" s="81"/>
      <c r="AK353" s="81"/>
    </row>
    <row r="354" spans="1:37" ht="21" customHeight="1">
      <c r="A354" s="69"/>
      <c r="B354" s="91"/>
      <c r="C354" s="91"/>
      <c r="D354" s="91"/>
      <c r="E354" s="9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8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J354" s="81"/>
      <c r="AK354" s="81"/>
    </row>
    <row r="355" spans="1:37" ht="14.25" customHeight="1">
      <c r="A355" s="69"/>
      <c r="B355" s="81"/>
      <c r="C355" s="81"/>
      <c r="D355" s="81"/>
      <c r="E355" s="81"/>
      <c r="F355" s="151"/>
      <c r="G355" s="151"/>
      <c r="H355" s="151"/>
      <c r="I355" s="151"/>
      <c r="J355" s="157"/>
      <c r="K355" s="157"/>
      <c r="L355" s="81"/>
      <c r="M355" s="81"/>
      <c r="N355" s="81"/>
      <c r="O355" s="81"/>
      <c r="P355" s="81"/>
      <c r="Q355" s="81"/>
      <c r="R355" s="8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J355" s="81"/>
      <c r="AK355" s="81"/>
    </row>
    <row r="356" spans="1:37" ht="12.75" customHeight="1">
      <c r="A356" s="69"/>
      <c r="B356" s="81"/>
      <c r="C356" s="81"/>
      <c r="D356" s="81"/>
      <c r="E356" s="81"/>
      <c r="F356" s="151"/>
      <c r="G356" s="151"/>
      <c r="H356" s="151"/>
      <c r="I356" s="151"/>
      <c r="J356" s="157"/>
      <c r="K356" s="157"/>
      <c r="L356" s="81"/>
      <c r="M356" s="81"/>
      <c r="N356" s="81"/>
      <c r="O356" s="81"/>
      <c r="P356" s="81"/>
      <c r="Q356" s="81"/>
      <c r="R356" s="8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J356" s="81"/>
      <c r="AK356" s="81"/>
    </row>
    <row r="357" spans="1:37" ht="2.25" customHeight="1" hidden="1">
      <c r="A357" s="69"/>
      <c r="B357" s="113"/>
      <c r="C357" s="113"/>
      <c r="D357" s="113"/>
      <c r="E357" s="91"/>
      <c r="F357" s="151"/>
      <c r="G357" s="151"/>
      <c r="H357" s="151"/>
      <c r="I357" s="151"/>
      <c r="J357" s="169"/>
      <c r="K357" s="169"/>
      <c r="L357" s="113"/>
      <c r="M357" s="113"/>
      <c r="N357" s="113"/>
      <c r="O357" s="113"/>
      <c r="P357" s="113"/>
      <c r="Q357" s="113"/>
      <c r="R357" s="8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J357" s="81"/>
      <c r="AK357" s="81"/>
    </row>
    <row r="358" spans="1:37" ht="2.25" customHeight="1" hidden="1">
      <c r="A358" s="69"/>
      <c r="B358" s="81"/>
      <c r="C358" s="81"/>
      <c r="D358" s="81"/>
      <c r="E358" s="81"/>
      <c r="F358" s="151"/>
      <c r="G358" s="151"/>
      <c r="H358" s="157"/>
      <c r="I358" s="157"/>
      <c r="J358" s="157"/>
      <c r="K358" s="157"/>
      <c r="L358" s="81"/>
      <c r="M358" s="81"/>
      <c r="N358" s="81"/>
      <c r="O358" s="81"/>
      <c r="P358" s="81"/>
      <c r="Q358" s="81"/>
      <c r="R358" s="8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J358" s="81"/>
      <c r="AK358" s="81"/>
    </row>
    <row r="359" spans="1:37" ht="21.75" customHeight="1" hidden="1">
      <c r="A359" s="83"/>
      <c r="B359" s="64"/>
      <c r="C359" s="81"/>
      <c r="D359" s="81"/>
      <c r="E359" s="91"/>
      <c r="F359" s="151"/>
      <c r="G359" s="151"/>
      <c r="H359" s="151"/>
      <c r="I359" s="151"/>
      <c r="J359" s="157"/>
      <c r="K359" s="157"/>
      <c r="L359" s="81"/>
      <c r="M359" s="81"/>
      <c r="N359" s="81"/>
      <c r="O359" s="81"/>
      <c r="P359" s="81"/>
      <c r="Q359" s="81"/>
      <c r="R359" s="8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J359" s="81"/>
      <c r="AK359" s="81"/>
    </row>
    <row r="360" spans="1:37" ht="12.75" customHeight="1">
      <c r="A360" s="69"/>
      <c r="B360" s="81"/>
      <c r="C360" s="81"/>
      <c r="D360" s="81"/>
      <c r="E360" s="91"/>
      <c r="F360" s="151"/>
      <c r="G360" s="151"/>
      <c r="H360" s="151"/>
      <c r="I360" s="151"/>
      <c r="J360" s="157"/>
      <c r="K360" s="157"/>
      <c r="L360" s="157"/>
      <c r="M360" s="157"/>
      <c r="N360" s="157"/>
      <c r="O360" s="157"/>
      <c r="P360" s="157"/>
      <c r="Q360" s="157"/>
      <c r="R360" s="8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J360" s="81"/>
      <c r="AK360" s="81"/>
    </row>
    <row r="361" spans="1:37" ht="12" customHeight="1">
      <c r="A361" s="212"/>
      <c r="B361" s="91"/>
      <c r="C361" s="81"/>
      <c r="D361" s="81"/>
      <c r="E361" s="91"/>
      <c r="F361" s="151"/>
      <c r="G361" s="151"/>
      <c r="H361" s="151"/>
      <c r="I361" s="151"/>
      <c r="J361" s="157"/>
      <c r="K361" s="157"/>
      <c r="L361" s="81"/>
      <c r="M361" s="81"/>
      <c r="N361" s="81"/>
      <c r="O361" s="81"/>
      <c r="P361" s="81"/>
      <c r="Q361" s="81"/>
      <c r="R361" s="8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J361" s="81"/>
      <c r="AK361" s="81"/>
    </row>
    <row r="362" spans="1:37" ht="12" customHeight="1">
      <c r="A362" s="160"/>
      <c r="B362" s="91"/>
      <c r="C362" s="91"/>
      <c r="D362" s="91"/>
      <c r="E362" s="91"/>
      <c r="F362" s="151"/>
      <c r="G362" s="151"/>
      <c r="H362" s="151"/>
      <c r="I362" s="151"/>
      <c r="J362" s="151"/>
      <c r="K362" s="151"/>
      <c r="L362" s="81"/>
      <c r="M362" s="81"/>
      <c r="N362" s="81"/>
      <c r="O362" s="81"/>
      <c r="P362" s="81"/>
      <c r="Q362" s="81"/>
      <c r="R362" s="8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J362" s="81"/>
      <c r="AK362" s="81"/>
    </row>
    <row r="363" spans="1:37" ht="12.75" customHeight="1">
      <c r="A363" s="160"/>
      <c r="B363" s="81"/>
      <c r="C363" s="81"/>
      <c r="D363" s="81"/>
      <c r="E363" s="81"/>
      <c r="F363" s="151"/>
      <c r="G363" s="151"/>
      <c r="H363" s="157"/>
      <c r="I363" s="157"/>
      <c r="J363" s="157"/>
      <c r="K363" s="157"/>
      <c r="L363" s="81"/>
      <c r="M363" s="81"/>
      <c r="N363" s="81"/>
      <c r="O363" s="81"/>
      <c r="P363" s="81"/>
      <c r="Q363" s="81"/>
      <c r="R363" s="8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J363" s="81"/>
      <c r="AK363" s="81"/>
    </row>
    <row r="364" spans="1:37" ht="3" customHeight="1">
      <c r="A364" s="160"/>
      <c r="B364" s="81"/>
      <c r="C364" s="81"/>
      <c r="D364" s="81"/>
      <c r="E364" s="81"/>
      <c r="F364" s="151"/>
      <c r="G364" s="151"/>
      <c r="H364" s="157"/>
      <c r="I364" s="157"/>
      <c r="J364" s="157"/>
      <c r="K364" s="157"/>
      <c r="L364" s="81"/>
      <c r="M364" s="81"/>
      <c r="N364" s="81"/>
      <c r="O364" s="81"/>
      <c r="P364" s="81"/>
      <c r="Q364" s="81"/>
      <c r="R364" s="8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J364" s="81"/>
      <c r="AK364" s="81"/>
    </row>
    <row r="365" spans="1:37" ht="19.5" customHeight="1" hidden="1">
      <c r="A365" s="160"/>
      <c r="B365" s="81"/>
      <c r="C365" s="81"/>
      <c r="D365" s="81"/>
      <c r="E365" s="81"/>
      <c r="F365" s="151"/>
      <c r="G365" s="151"/>
      <c r="H365" s="151"/>
      <c r="I365" s="151"/>
      <c r="J365" s="157"/>
      <c r="K365" s="157"/>
      <c r="L365" s="81"/>
      <c r="M365" s="81"/>
      <c r="N365" s="81"/>
      <c r="O365" s="81"/>
      <c r="P365" s="81"/>
      <c r="Q365" s="81"/>
      <c r="R365" s="8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J365" s="81"/>
      <c r="AK365" s="81"/>
    </row>
    <row r="366" spans="1:37" ht="10.5" customHeight="1">
      <c r="A366" s="160"/>
      <c r="B366" s="81"/>
      <c r="C366" s="81"/>
      <c r="D366" s="81"/>
      <c r="E366" s="91"/>
      <c r="F366" s="151"/>
      <c r="G366" s="151"/>
      <c r="H366" s="151"/>
      <c r="I366" s="151"/>
      <c r="J366" s="157"/>
      <c r="K366" s="157"/>
      <c r="L366" s="81"/>
      <c r="M366" s="81"/>
      <c r="N366" s="81"/>
      <c r="O366" s="81"/>
      <c r="P366" s="81"/>
      <c r="Q366" s="81"/>
      <c r="R366" s="8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J366" s="81"/>
      <c r="AK366" s="81"/>
    </row>
    <row r="367" spans="1:37" ht="13.5" customHeight="1">
      <c r="A367" s="160"/>
      <c r="B367" s="91"/>
      <c r="C367" s="91"/>
      <c r="D367" s="91"/>
      <c r="E367" s="91"/>
      <c r="F367" s="151"/>
      <c r="G367" s="151"/>
      <c r="H367" s="151"/>
      <c r="I367" s="151"/>
      <c r="J367" s="151"/>
      <c r="K367" s="151"/>
      <c r="L367" s="81"/>
      <c r="M367" s="81"/>
      <c r="N367" s="81"/>
      <c r="O367" s="81"/>
      <c r="P367" s="81"/>
      <c r="Q367" s="81"/>
      <c r="R367" s="8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J367" s="81"/>
      <c r="AK367" s="81"/>
    </row>
    <row r="368" spans="1:37" ht="13.5" customHeight="1">
      <c r="A368" s="160"/>
      <c r="B368" s="81"/>
      <c r="C368" s="81"/>
      <c r="D368" s="81"/>
      <c r="E368" s="81"/>
      <c r="F368" s="151"/>
      <c r="G368" s="151"/>
      <c r="H368" s="157"/>
      <c r="I368" s="157"/>
      <c r="J368" s="157"/>
      <c r="K368" s="157"/>
      <c r="L368" s="81"/>
      <c r="M368" s="81"/>
      <c r="N368" s="81"/>
      <c r="O368" s="81"/>
      <c r="P368" s="81"/>
      <c r="Q368" s="81"/>
      <c r="R368" s="8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J368" s="81"/>
      <c r="AK368" s="81"/>
    </row>
    <row r="369" spans="1:37" ht="0.75" customHeight="1">
      <c r="A369" s="160"/>
      <c r="B369" s="81"/>
      <c r="C369" s="81"/>
      <c r="D369" s="81"/>
      <c r="E369" s="81"/>
      <c r="F369" s="151"/>
      <c r="G369" s="151"/>
      <c r="H369" s="151"/>
      <c r="I369" s="151"/>
      <c r="J369" s="157"/>
      <c r="K369" s="157"/>
      <c r="L369" s="81"/>
      <c r="M369" s="81"/>
      <c r="N369" s="81"/>
      <c r="O369" s="81"/>
      <c r="P369" s="81"/>
      <c r="Q369" s="81"/>
      <c r="R369" s="8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J369" s="81"/>
      <c r="AK369" s="81"/>
    </row>
    <row r="370" spans="1:37" ht="13.5" customHeight="1">
      <c r="A370" s="196"/>
      <c r="B370" s="81"/>
      <c r="C370" s="81"/>
      <c r="D370" s="81"/>
      <c r="E370" s="81"/>
      <c r="F370" s="151"/>
      <c r="G370" s="151"/>
      <c r="H370" s="157"/>
      <c r="I370" s="157"/>
      <c r="J370" s="157"/>
      <c r="K370" s="157"/>
      <c r="L370" s="81"/>
      <c r="M370" s="81"/>
      <c r="N370" s="81"/>
      <c r="O370" s="81"/>
      <c r="P370" s="81"/>
      <c r="Q370" s="81"/>
      <c r="R370" s="8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J370" s="81"/>
      <c r="AK370" s="81"/>
    </row>
    <row r="371" spans="1:37" ht="8.25" customHeight="1">
      <c r="A371" s="196"/>
      <c r="B371" s="196"/>
      <c r="C371" s="196"/>
      <c r="D371" s="196"/>
      <c r="E371" s="196"/>
      <c r="F371" s="196"/>
      <c r="G371" s="196"/>
      <c r="H371" s="157"/>
      <c r="I371" s="157"/>
      <c r="J371" s="157"/>
      <c r="K371" s="157"/>
      <c r="L371" s="81"/>
      <c r="M371" s="81"/>
      <c r="N371" s="81"/>
      <c r="O371" s="81"/>
      <c r="P371" s="81"/>
      <c r="Q371" s="81"/>
      <c r="R371" s="8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J371" s="81"/>
      <c r="AK371" s="81"/>
    </row>
    <row r="372" spans="1:37" ht="9" customHeight="1">
      <c r="A372" s="196"/>
      <c r="B372" s="81"/>
      <c r="C372" s="81"/>
      <c r="D372" s="81"/>
      <c r="E372" s="81"/>
      <c r="F372" s="151"/>
      <c r="G372" s="151"/>
      <c r="H372" s="157"/>
      <c r="I372" s="157"/>
      <c r="J372" s="157"/>
      <c r="K372" s="157"/>
      <c r="L372" s="81"/>
      <c r="M372" s="81"/>
      <c r="N372" s="81"/>
      <c r="O372" s="81"/>
      <c r="P372" s="81"/>
      <c r="Q372" s="81"/>
      <c r="R372" s="8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J372" s="81"/>
      <c r="AK372" s="81"/>
    </row>
    <row r="373" spans="1:37" ht="0.75" customHeight="1">
      <c r="A373" s="160"/>
      <c r="B373" s="125"/>
      <c r="C373" s="113"/>
      <c r="D373" s="113"/>
      <c r="E373" s="91"/>
      <c r="F373" s="151"/>
      <c r="G373" s="151"/>
      <c r="H373" s="151"/>
      <c r="I373" s="151"/>
      <c r="J373" s="169"/>
      <c r="K373" s="169"/>
      <c r="L373" s="113"/>
      <c r="M373" s="113"/>
      <c r="N373" s="113"/>
      <c r="O373" s="113"/>
      <c r="P373" s="113"/>
      <c r="Q373" s="113"/>
      <c r="R373" s="9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J373" s="81"/>
      <c r="AK373" s="81"/>
    </row>
    <row r="374" spans="1:37" ht="0.75" customHeight="1">
      <c r="A374" s="69"/>
      <c r="B374" s="91"/>
      <c r="C374" s="91"/>
      <c r="D374" s="91"/>
      <c r="E374" s="9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9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J374" s="81"/>
      <c r="AK374" s="81"/>
    </row>
    <row r="375" spans="1:37" ht="10.5" customHeight="1" hidden="1">
      <c r="A375" s="69"/>
      <c r="B375" s="81"/>
      <c r="C375" s="81"/>
      <c r="D375" s="81"/>
      <c r="E375" s="81"/>
      <c r="F375" s="151"/>
      <c r="G375" s="151"/>
      <c r="H375" s="157"/>
      <c r="I375" s="157"/>
      <c r="J375" s="157"/>
      <c r="K375" s="169"/>
      <c r="L375" s="175"/>
      <c r="M375" s="175"/>
      <c r="N375" s="175"/>
      <c r="O375" s="175"/>
      <c r="P375" s="175"/>
      <c r="Q375" s="175"/>
      <c r="R375" s="9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J375" s="81"/>
      <c r="AK375" s="81"/>
    </row>
    <row r="376" spans="1:37" ht="18" customHeight="1" hidden="1">
      <c r="A376" s="69"/>
      <c r="B376" s="81"/>
      <c r="C376" s="113"/>
      <c r="D376" s="113"/>
      <c r="E376" s="91"/>
      <c r="F376" s="151"/>
      <c r="G376" s="151"/>
      <c r="H376" s="151"/>
      <c r="I376" s="151"/>
      <c r="J376" s="169"/>
      <c r="K376" s="169"/>
      <c r="L376" s="113"/>
      <c r="M376" s="113"/>
      <c r="N376" s="113"/>
      <c r="O376" s="113"/>
      <c r="P376" s="113"/>
      <c r="Q376" s="113"/>
      <c r="R376" s="9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J376" s="81"/>
      <c r="AK376" s="81"/>
    </row>
    <row r="377" spans="1:37" ht="18" customHeight="1" hidden="1">
      <c r="A377" s="75"/>
      <c r="B377" s="76"/>
      <c r="C377" s="81"/>
      <c r="D377" s="81"/>
      <c r="E377" s="91"/>
      <c r="F377" s="151"/>
      <c r="G377" s="151"/>
      <c r="H377" s="151"/>
      <c r="I377" s="151"/>
      <c r="J377" s="157"/>
      <c r="K377" s="157"/>
      <c r="L377" s="81"/>
      <c r="M377" s="81"/>
      <c r="N377" s="81"/>
      <c r="O377" s="81"/>
      <c r="P377" s="81"/>
      <c r="Q377" s="81"/>
      <c r="R377" s="9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J377" s="81"/>
      <c r="AK377" s="81"/>
    </row>
    <row r="378" spans="1:37" ht="18" customHeight="1" hidden="1">
      <c r="A378" s="75"/>
      <c r="B378" s="76"/>
      <c r="C378" s="81"/>
      <c r="D378" s="81"/>
      <c r="E378" s="91"/>
      <c r="F378" s="151"/>
      <c r="G378" s="151"/>
      <c r="H378" s="151"/>
      <c r="I378" s="151"/>
      <c r="J378" s="157"/>
      <c r="K378" s="157"/>
      <c r="L378" s="81"/>
      <c r="M378" s="81"/>
      <c r="N378" s="81"/>
      <c r="O378" s="81"/>
      <c r="P378" s="81"/>
      <c r="Q378" s="81"/>
      <c r="R378" s="9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J378" s="81"/>
      <c r="AK378" s="81"/>
    </row>
    <row r="379" spans="1:37" ht="1.5" customHeight="1" hidden="1">
      <c r="A379" s="69"/>
      <c r="B379" s="81"/>
      <c r="C379" s="81"/>
      <c r="D379" s="81"/>
      <c r="E379" s="91"/>
      <c r="F379" s="151"/>
      <c r="G379" s="151"/>
      <c r="H379" s="151"/>
      <c r="I379" s="151"/>
      <c r="J379" s="157"/>
      <c r="K379" s="157"/>
      <c r="L379" s="81"/>
      <c r="M379" s="81"/>
      <c r="N379" s="81"/>
      <c r="O379" s="81"/>
      <c r="P379" s="81"/>
      <c r="Q379" s="81"/>
      <c r="R379" s="9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J379" s="81"/>
      <c r="AK379" s="81"/>
    </row>
    <row r="380" spans="1:37" ht="9" customHeight="1" hidden="1">
      <c r="A380" s="69"/>
      <c r="B380" s="81"/>
      <c r="C380" s="69"/>
      <c r="D380" s="69"/>
      <c r="E380" s="91"/>
      <c r="F380" s="151"/>
      <c r="G380" s="151"/>
      <c r="H380" s="151"/>
      <c r="I380" s="151"/>
      <c r="J380" s="166"/>
      <c r="K380" s="166"/>
      <c r="L380" s="69"/>
      <c r="M380" s="69"/>
      <c r="N380" s="69"/>
      <c r="O380" s="69"/>
      <c r="P380" s="69"/>
      <c r="Q380" s="69"/>
      <c r="R380" s="9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J380" s="81"/>
      <c r="AK380" s="81"/>
    </row>
    <row r="381" spans="1:37" ht="10.5" customHeight="1" hidden="1">
      <c r="A381" s="69"/>
      <c r="B381" s="91"/>
      <c r="C381" s="91"/>
      <c r="D381" s="91"/>
      <c r="E381" s="9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9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J381" s="81"/>
      <c r="AK381" s="81"/>
    </row>
    <row r="382" spans="1:37" ht="18" customHeight="1" hidden="1">
      <c r="A382" s="69"/>
      <c r="B382" s="81"/>
      <c r="C382" s="81"/>
      <c r="D382" s="81"/>
      <c r="E382" s="91"/>
      <c r="F382" s="151"/>
      <c r="G382" s="151"/>
      <c r="H382" s="151"/>
      <c r="I382" s="151"/>
      <c r="J382" s="157"/>
      <c r="K382" s="157"/>
      <c r="L382" s="81"/>
      <c r="M382" s="81"/>
      <c r="N382" s="81"/>
      <c r="O382" s="81"/>
      <c r="P382" s="81"/>
      <c r="Q382" s="81"/>
      <c r="R382" s="9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J382" s="81"/>
      <c r="AK382" s="81"/>
    </row>
    <row r="383" spans="1:37" ht="18" customHeight="1" hidden="1">
      <c r="A383" s="69"/>
      <c r="B383" s="81"/>
      <c r="C383" s="81"/>
      <c r="D383" s="81"/>
      <c r="E383" s="91"/>
      <c r="F383" s="151"/>
      <c r="G383" s="151"/>
      <c r="H383" s="151"/>
      <c r="I383" s="151"/>
      <c r="J383" s="157"/>
      <c r="K383" s="157"/>
      <c r="L383" s="81"/>
      <c r="M383" s="81"/>
      <c r="N383" s="81"/>
      <c r="O383" s="81"/>
      <c r="P383" s="81"/>
      <c r="Q383" s="81"/>
      <c r="R383" s="9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J383" s="81"/>
      <c r="AK383" s="81"/>
    </row>
    <row r="384" spans="1:37" ht="18" customHeight="1" hidden="1">
      <c r="A384" s="69"/>
      <c r="B384" s="113"/>
      <c r="C384" s="113"/>
      <c r="D384" s="113"/>
      <c r="E384" s="91"/>
      <c r="F384" s="151"/>
      <c r="G384" s="151"/>
      <c r="H384" s="151"/>
      <c r="I384" s="151"/>
      <c r="J384" s="169"/>
      <c r="K384" s="169"/>
      <c r="L384" s="113"/>
      <c r="M384" s="113"/>
      <c r="N384" s="113"/>
      <c r="O384" s="113"/>
      <c r="P384" s="113"/>
      <c r="Q384" s="113"/>
      <c r="R384" s="9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J384" s="81"/>
      <c r="AK384" s="81"/>
    </row>
    <row r="385" spans="1:37" ht="12.75" customHeight="1" hidden="1">
      <c r="A385" s="69"/>
      <c r="B385" s="81"/>
      <c r="C385" s="81"/>
      <c r="D385" s="81"/>
      <c r="E385" s="81"/>
      <c r="F385" s="151"/>
      <c r="G385" s="151"/>
      <c r="H385" s="157"/>
      <c r="I385" s="157"/>
      <c r="J385" s="157"/>
      <c r="K385" s="157"/>
      <c r="L385" s="81"/>
      <c r="M385" s="81"/>
      <c r="N385" s="81"/>
      <c r="O385" s="81"/>
      <c r="P385" s="81"/>
      <c r="Q385" s="81"/>
      <c r="R385" s="9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J385" s="81"/>
      <c r="AK385" s="81"/>
    </row>
    <row r="386" spans="1:37" ht="23.25" customHeight="1" hidden="1">
      <c r="A386" s="83"/>
      <c r="B386" s="64"/>
      <c r="C386" s="81"/>
      <c r="D386" s="81"/>
      <c r="E386" s="91"/>
      <c r="F386" s="151"/>
      <c r="G386" s="151"/>
      <c r="H386" s="151"/>
      <c r="I386" s="151"/>
      <c r="J386" s="157"/>
      <c r="K386" s="157"/>
      <c r="L386" s="81"/>
      <c r="M386" s="81"/>
      <c r="N386" s="81"/>
      <c r="O386" s="81"/>
      <c r="P386" s="81"/>
      <c r="Q386" s="81"/>
      <c r="R386" s="9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J386" s="81"/>
      <c r="AK386" s="81"/>
    </row>
    <row r="387" spans="1:37" ht="12.75" customHeight="1">
      <c r="A387" s="70"/>
      <c r="B387" s="125"/>
      <c r="C387" s="91"/>
      <c r="D387" s="91"/>
      <c r="E387" s="91"/>
      <c r="F387" s="151"/>
      <c r="G387" s="151"/>
      <c r="H387" s="151"/>
      <c r="I387" s="151"/>
      <c r="J387" s="151"/>
      <c r="K387" s="151"/>
      <c r="L387" s="81"/>
      <c r="M387" s="81"/>
      <c r="N387" s="81"/>
      <c r="O387" s="81"/>
      <c r="P387" s="81"/>
      <c r="Q387" s="81"/>
      <c r="R387" s="9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J387" s="81"/>
      <c r="AK387" s="81"/>
    </row>
    <row r="388" spans="1:37" ht="14.25" customHeight="1">
      <c r="A388" s="160"/>
      <c r="B388" s="91"/>
      <c r="C388" s="91"/>
      <c r="D388" s="91"/>
      <c r="E388" s="91"/>
      <c r="F388" s="151"/>
      <c r="G388" s="151"/>
      <c r="H388" s="151"/>
      <c r="I388" s="151"/>
      <c r="J388" s="151"/>
      <c r="K388" s="151"/>
      <c r="L388" s="81"/>
      <c r="M388" s="81"/>
      <c r="N388" s="81"/>
      <c r="O388" s="81"/>
      <c r="P388" s="81"/>
      <c r="Q388" s="81"/>
      <c r="R388" s="9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J388" s="81"/>
      <c r="AK388" s="81"/>
    </row>
    <row r="389" spans="1:37" ht="11.25" customHeight="1">
      <c r="A389" s="160"/>
      <c r="B389" s="81"/>
      <c r="C389" s="81"/>
      <c r="D389" s="81"/>
      <c r="E389" s="81"/>
      <c r="F389" s="151"/>
      <c r="G389" s="151"/>
      <c r="H389" s="157"/>
      <c r="I389" s="157"/>
      <c r="J389" s="157"/>
      <c r="K389" s="157"/>
      <c r="L389" s="173"/>
      <c r="M389" s="173"/>
      <c r="N389" s="173"/>
      <c r="O389" s="173"/>
      <c r="P389" s="173"/>
      <c r="Q389" s="173"/>
      <c r="R389" s="9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J389" s="81"/>
      <c r="AK389" s="81"/>
    </row>
    <row r="390" spans="1:37" ht="48.75" customHeight="1" hidden="1">
      <c r="A390" s="160"/>
      <c r="B390" s="77"/>
      <c r="C390" s="81"/>
      <c r="D390" s="81"/>
      <c r="E390" s="91"/>
      <c r="F390" s="151"/>
      <c r="G390" s="151"/>
      <c r="H390" s="151"/>
      <c r="I390" s="151"/>
      <c r="J390" s="157"/>
      <c r="K390" s="157"/>
      <c r="L390" s="81"/>
      <c r="M390" s="81"/>
      <c r="N390" s="81"/>
      <c r="O390" s="81"/>
      <c r="P390" s="81"/>
      <c r="Q390" s="81"/>
      <c r="R390" s="9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J390" s="81"/>
      <c r="AK390" s="81"/>
    </row>
    <row r="391" spans="1:37" ht="2.25" customHeight="1" hidden="1">
      <c r="A391" s="75"/>
      <c r="B391" s="76"/>
      <c r="C391" s="81"/>
      <c r="D391" s="81"/>
      <c r="E391" s="91"/>
      <c r="F391" s="151"/>
      <c r="G391" s="151"/>
      <c r="H391" s="151"/>
      <c r="I391" s="151"/>
      <c r="J391" s="157"/>
      <c r="K391" s="157"/>
      <c r="L391" s="81"/>
      <c r="M391" s="81"/>
      <c r="N391" s="81"/>
      <c r="O391" s="81"/>
      <c r="P391" s="81"/>
      <c r="Q391" s="81"/>
      <c r="R391" s="9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J391" s="81"/>
      <c r="AK391" s="81"/>
    </row>
    <row r="392" spans="1:37" ht="41.25" customHeight="1" hidden="1">
      <c r="A392" s="75"/>
      <c r="B392" s="76"/>
      <c r="C392" s="81"/>
      <c r="D392" s="81"/>
      <c r="E392" s="91"/>
      <c r="F392" s="151"/>
      <c r="G392" s="151"/>
      <c r="H392" s="151"/>
      <c r="I392" s="151"/>
      <c r="J392" s="157"/>
      <c r="K392" s="157"/>
      <c r="L392" s="81"/>
      <c r="M392" s="81"/>
      <c r="N392" s="81"/>
      <c r="O392" s="81"/>
      <c r="P392" s="81"/>
      <c r="Q392" s="81"/>
      <c r="R392" s="9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J392" s="81"/>
      <c r="AK392" s="81"/>
    </row>
    <row r="393" spans="1:37" ht="3.75" customHeight="1" hidden="1">
      <c r="A393" s="69"/>
      <c r="B393" s="81"/>
      <c r="C393" s="81"/>
      <c r="D393" s="81"/>
      <c r="E393" s="91"/>
      <c r="F393" s="151"/>
      <c r="G393" s="151"/>
      <c r="H393" s="151"/>
      <c r="I393" s="151"/>
      <c r="J393" s="157"/>
      <c r="K393" s="157"/>
      <c r="L393" s="81"/>
      <c r="M393" s="81"/>
      <c r="N393" s="81"/>
      <c r="O393" s="81"/>
      <c r="P393" s="81"/>
      <c r="Q393" s="81"/>
      <c r="R393" s="9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J393" s="81"/>
      <c r="AK393" s="81"/>
    </row>
    <row r="394" spans="1:37" ht="17.25" customHeight="1">
      <c r="A394" s="160"/>
      <c r="B394" s="91"/>
      <c r="C394" s="91"/>
      <c r="D394" s="91"/>
      <c r="E394" s="91"/>
      <c r="F394" s="151"/>
      <c r="G394" s="151"/>
      <c r="H394" s="151"/>
      <c r="I394" s="151"/>
      <c r="J394" s="151"/>
      <c r="K394" s="151"/>
      <c r="L394" s="81"/>
      <c r="M394" s="81"/>
      <c r="N394" s="81"/>
      <c r="O394" s="81"/>
      <c r="P394" s="81"/>
      <c r="Q394" s="81"/>
      <c r="R394" s="9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J394" s="81"/>
      <c r="AK394" s="81"/>
    </row>
    <row r="395" spans="1:37" ht="12.75" customHeight="1">
      <c r="A395" s="160"/>
      <c r="B395" s="81"/>
      <c r="C395" s="81"/>
      <c r="D395" s="81"/>
      <c r="E395" s="81"/>
      <c r="F395" s="151"/>
      <c r="G395" s="151"/>
      <c r="H395" s="157"/>
      <c r="I395" s="157"/>
      <c r="J395" s="157"/>
      <c r="K395" s="157"/>
      <c r="L395" s="81"/>
      <c r="M395" s="81"/>
      <c r="N395" s="81"/>
      <c r="O395" s="81"/>
      <c r="P395" s="81"/>
      <c r="Q395" s="81"/>
      <c r="R395" s="9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J395" s="81"/>
      <c r="AK395" s="81"/>
    </row>
    <row r="396" spans="1:37" ht="13.5" customHeight="1">
      <c r="A396" s="160"/>
      <c r="B396" s="81"/>
      <c r="C396" s="81"/>
      <c r="D396" s="81"/>
      <c r="E396" s="81"/>
      <c r="F396" s="151"/>
      <c r="G396" s="151"/>
      <c r="H396" s="151"/>
      <c r="I396" s="151"/>
      <c r="J396" s="157"/>
      <c r="K396" s="157"/>
      <c r="L396" s="81"/>
      <c r="M396" s="81"/>
      <c r="N396" s="81"/>
      <c r="O396" s="81"/>
      <c r="P396" s="81"/>
      <c r="Q396" s="81"/>
      <c r="R396" s="9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J396" s="81"/>
      <c r="AK396" s="81"/>
    </row>
    <row r="397" spans="1:37" ht="1.5" customHeight="1" hidden="1">
      <c r="A397" s="160"/>
      <c r="B397" s="113"/>
      <c r="C397" s="81"/>
      <c r="D397" s="81"/>
      <c r="E397" s="91"/>
      <c r="F397" s="151"/>
      <c r="G397" s="151"/>
      <c r="H397" s="151"/>
      <c r="I397" s="151"/>
      <c r="J397" s="157"/>
      <c r="K397" s="157"/>
      <c r="L397" s="81"/>
      <c r="M397" s="81"/>
      <c r="N397" s="81"/>
      <c r="O397" s="81"/>
      <c r="P397" s="81"/>
      <c r="Q397" s="81"/>
      <c r="R397" s="9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J397" s="81"/>
      <c r="AK397" s="81"/>
    </row>
    <row r="398" spans="1:37" ht="0.75" customHeight="1" hidden="1">
      <c r="A398" s="160"/>
      <c r="B398" s="77"/>
      <c r="C398" s="81"/>
      <c r="D398" s="81"/>
      <c r="E398" s="91"/>
      <c r="F398" s="151"/>
      <c r="G398" s="151"/>
      <c r="H398" s="151"/>
      <c r="I398" s="151"/>
      <c r="J398" s="157"/>
      <c r="K398" s="157"/>
      <c r="L398" s="168"/>
      <c r="M398" s="168"/>
      <c r="N398" s="168"/>
      <c r="O398" s="168"/>
      <c r="P398" s="168"/>
      <c r="Q398" s="168"/>
      <c r="R398" s="9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J398" s="81"/>
      <c r="AK398" s="81"/>
    </row>
    <row r="399" spans="1:37" ht="2.25" customHeight="1" hidden="1">
      <c r="A399" s="160"/>
      <c r="B399" s="64"/>
      <c r="C399" s="81"/>
      <c r="D399" s="81"/>
      <c r="E399" s="91"/>
      <c r="F399" s="151"/>
      <c r="G399" s="151"/>
      <c r="H399" s="151"/>
      <c r="I399" s="151"/>
      <c r="J399" s="157"/>
      <c r="K399" s="157"/>
      <c r="L399" s="168"/>
      <c r="M399" s="168"/>
      <c r="N399" s="168"/>
      <c r="O399" s="168"/>
      <c r="P399" s="168"/>
      <c r="Q399" s="168"/>
      <c r="R399" s="9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J399" s="81"/>
      <c r="AK399" s="81"/>
    </row>
    <row r="400" spans="1:37" ht="9.75" customHeight="1">
      <c r="A400" s="160"/>
      <c r="B400" s="64"/>
      <c r="C400" s="81"/>
      <c r="D400" s="81"/>
      <c r="E400" s="91"/>
      <c r="F400" s="151"/>
      <c r="G400" s="151"/>
      <c r="H400" s="151"/>
      <c r="I400" s="151"/>
      <c r="J400" s="157"/>
      <c r="K400" s="157"/>
      <c r="L400" s="157"/>
      <c r="M400" s="157"/>
      <c r="N400" s="157"/>
      <c r="O400" s="157"/>
      <c r="P400" s="157"/>
      <c r="Q400" s="157"/>
      <c r="R400" s="9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J400" s="81"/>
      <c r="AK400" s="81"/>
    </row>
    <row r="401" spans="1:37" ht="25.5" customHeight="1">
      <c r="A401" s="160"/>
      <c r="B401" s="125"/>
      <c r="C401" s="91"/>
      <c r="D401" s="91"/>
      <c r="E401" s="91"/>
      <c r="F401" s="151"/>
      <c r="G401" s="151"/>
      <c r="H401" s="151"/>
      <c r="I401" s="151"/>
      <c r="J401" s="151"/>
      <c r="K401" s="151"/>
      <c r="L401" s="81"/>
      <c r="M401" s="81"/>
      <c r="N401" s="81"/>
      <c r="O401" s="81"/>
      <c r="P401" s="81"/>
      <c r="Q401" s="81"/>
      <c r="R401" s="9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J401" s="81"/>
      <c r="AK401" s="81"/>
    </row>
    <row r="402" spans="1:37" ht="15" customHeight="1">
      <c r="A402" s="160"/>
      <c r="B402" s="91"/>
      <c r="C402" s="91"/>
      <c r="D402" s="91"/>
      <c r="E402" s="91"/>
      <c r="F402" s="151"/>
      <c r="G402" s="151"/>
      <c r="H402" s="151"/>
      <c r="I402" s="151"/>
      <c r="J402" s="151"/>
      <c r="K402" s="151"/>
      <c r="L402" s="81"/>
      <c r="M402" s="81"/>
      <c r="N402" s="81"/>
      <c r="O402" s="81"/>
      <c r="P402" s="81"/>
      <c r="Q402" s="81"/>
      <c r="R402" s="9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J402" s="81"/>
      <c r="AK402" s="81"/>
    </row>
    <row r="403" spans="1:37" ht="12.75" customHeight="1">
      <c r="A403" s="160"/>
      <c r="B403" s="81"/>
      <c r="C403" s="81"/>
      <c r="D403" s="81"/>
      <c r="E403" s="81"/>
      <c r="F403" s="151"/>
      <c r="G403" s="151"/>
      <c r="H403" s="157"/>
      <c r="I403" s="157"/>
      <c r="J403" s="157"/>
      <c r="K403" s="157"/>
      <c r="L403" s="173"/>
      <c r="M403" s="173"/>
      <c r="N403" s="173"/>
      <c r="O403" s="173"/>
      <c r="P403" s="173"/>
      <c r="Q403" s="173"/>
      <c r="R403" s="9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J403" s="81"/>
      <c r="AK403" s="81"/>
    </row>
    <row r="404" spans="1:37" ht="1.5" customHeight="1" hidden="1">
      <c r="A404" s="160"/>
      <c r="B404" s="77"/>
      <c r="C404" s="81"/>
      <c r="D404" s="81"/>
      <c r="E404" s="91"/>
      <c r="F404" s="151"/>
      <c r="G404" s="151"/>
      <c r="H404" s="151"/>
      <c r="I404" s="151"/>
      <c r="J404" s="157"/>
      <c r="K404" s="157"/>
      <c r="L404" s="81"/>
      <c r="M404" s="81"/>
      <c r="N404" s="81"/>
      <c r="O404" s="81"/>
      <c r="P404" s="81"/>
      <c r="Q404" s="81"/>
      <c r="R404" s="9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J404" s="81"/>
      <c r="AK404" s="81"/>
    </row>
    <row r="405" spans="1:37" ht="1.5" customHeight="1" hidden="1">
      <c r="A405" s="75"/>
      <c r="B405" s="76"/>
      <c r="C405" s="81"/>
      <c r="D405" s="81"/>
      <c r="E405" s="91"/>
      <c r="F405" s="151"/>
      <c r="G405" s="151"/>
      <c r="H405" s="151"/>
      <c r="I405" s="151"/>
      <c r="J405" s="157"/>
      <c r="K405" s="157"/>
      <c r="L405" s="81"/>
      <c r="M405" s="81"/>
      <c r="N405" s="81"/>
      <c r="O405" s="81"/>
      <c r="P405" s="81"/>
      <c r="Q405" s="81"/>
      <c r="R405" s="9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J405" s="81"/>
      <c r="AK405" s="81"/>
    </row>
    <row r="406" spans="1:37" ht="2.25" customHeight="1" hidden="1">
      <c r="A406" s="75"/>
      <c r="B406" s="76"/>
      <c r="C406" s="81"/>
      <c r="D406" s="81"/>
      <c r="E406" s="91"/>
      <c r="F406" s="151"/>
      <c r="G406" s="151"/>
      <c r="H406" s="151"/>
      <c r="I406" s="151"/>
      <c r="J406" s="157"/>
      <c r="K406" s="157"/>
      <c r="L406" s="81"/>
      <c r="M406" s="81"/>
      <c r="N406" s="81"/>
      <c r="O406" s="81"/>
      <c r="P406" s="81"/>
      <c r="Q406" s="81"/>
      <c r="R406" s="9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J406" s="81"/>
      <c r="AK406" s="81"/>
    </row>
    <row r="407" spans="1:37" ht="14.25" customHeight="1" hidden="1">
      <c r="A407" s="69"/>
      <c r="B407" s="81"/>
      <c r="C407" s="81"/>
      <c r="D407" s="81"/>
      <c r="E407" s="91"/>
      <c r="F407" s="151"/>
      <c r="G407" s="151"/>
      <c r="H407" s="151"/>
      <c r="I407" s="151"/>
      <c r="J407" s="157"/>
      <c r="K407" s="157"/>
      <c r="L407" s="81"/>
      <c r="M407" s="81"/>
      <c r="N407" s="81"/>
      <c r="O407" s="81"/>
      <c r="P407" s="81"/>
      <c r="Q407" s="81"/>
      <c r="R407" s="9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J407" s="81"/>
      <c r="AK407" s="81"/>
    </row>
    <row r="408" spans="1:37" ht="12.75" customHeight="1">
      <c r="A408" s="160"/>
      <c r="B408" s="81"/>
      <c r="C408" s="81"/>
      <c r="D408" s="81"/>
      <c r="E408" s="91"/>
      <c r="F408" s="151"/>
      <c r="G408" s="151"/>
      <c r="H408" s="151"/>
      <c r="I408" s="151"/>
      <c r="J408" s="157"/>
      <c r="K408" s="157"/>
      <c r="L408" s="81"/>
      <c r="M408" s="81"/>
      <c r="N408" s="81"/>
      <c r="O408" s="81"/>
      <c r="P408" s="81"/>
      <c r="Q408" s="81"/>
      <c r="R408" s="9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J408" s="81"/>
      <c r="AK408" s="81"/>
    </row>
    <row r="409" spans="1:37" ht="11.25" customHeight="1">
      <c r="A409" s="160"/>
      <c r="B409" s="91"/>
      <c r="C409" s="91"/>
      <c r="D409" s="91"/>
      <c r="E409" s="91"/>
      <c r="F409" s="151"/>
      <c r="G409" s="151"/>
      <c r="H409" s="151"/>
      <c r="I409" s="151"/>
      <c r="J409" s="151"/>
      <c r="K409" s="151"/>
      <c r="L409" s="81"/>
      <c r="M409" s="81"/>
      <c r="N409" s="81"/>
      <c r="O409" s="81"/>
      <c r="P409" s="81"/>
      <c r="Q409" s="81"/>
      <c r="R409" s="9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J409" s="81"/>
      <c r="AK409" s="81"/>
    </row>
    <row r="410" spans="1:37" ht="13.5" customHeight="1">
      <c r="A410" s="160"/>
      <c r="B410" s="81"/>
      <c r="C410" s="81"/>
      <c r="D410" s="81"/>
      <c r="E410" s="81"/>
      <c r="F410" s="151"/>
      <c r="G410" s="151"/>
      <c r="H410" s="157"/>
      <c r="I410" s="157"/>
      <c r="J410" s="157"/>
      <c r="K410" s="157"/>
      <c r="L410" s="81"/>
      <c r="M410" s="81"/>
      <c r="N410" s="81"/>
      <c r="O410" s="81"/>
      <c r="P410" s="81"/>
      <c r="Q410" s="81"/>
      <c r="R410" s="9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J410" s="81"/>
      <c r="AK410" s="81"/>
    </row>
    <row r="411" spans="1:37" ht="14.25" customHeight="1">
      <c r="A411" s="160"/>
      <c r="B411" s="81"/>
      <c r="C411" s="81"/>
      <c r="D411" s="81"/>
      <c r="E411" s="81"/>
      <c r="F411" s="151"/>
      <c r="G411" s="151"/>
      <c r="H411" s="157"/>
      <c r="I411" s="157"/>
      <c r="J411" s="157"/>
      <c r="K411" s="157"/>
      <c r="L411" s="81"/>
      <c r="M411" s="81"/>
      <c r="N411" s="81"/>
      <c r="O411" s="81"/>
      <c r="P411" s="81"/>
      <c r="Q411" s="81"/>
      <c r="R411" s="9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J411" s="81"/>
      <c r="AK411" s="81"/>
    </row>
    <row r="412" spans="1:37" ht="1.5" customHeight="1" hidden="1">
      <c r="A412" s="160"/>
      <c r="B412" s="113"/>
      <c r="C412" s="81"/>
      <c r="D412" s="81"/>
      <c r="E412" s="81"/>
      <c r="F412" s="151"/>
      <c r="G412" s="151"/>
      <c r="H412" s="157"/>
      <c r="I412" s="157"/>
      <c r="J412" s="157"/>
      <c r="K412" s="157"/>
      <c r="L412" s="81"/>
      <c r="M412" s="81"/>
      <c r="N412" s="81"/>
      <c r="O412" s="81"/>
      <c r="P412" s="81"/>
      <c r="Q412" s="81"/>
      <c r="R412" s="9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J412" s="81"/>
      <c r="AK412" s="81"/>
    </row>
    <row r="413" spans="1:37" ht="12.75" customHeight="1">
      <c r="A413" s="160"/>
      <c r="B413" s="77"/>
      <c r="C413" s="81"/>
      <c r="D413" s="81"/>
      <c r="E413" s="91"/>
      <c r="F413" s="151"/>
      <c r="G413" s="151"/>
      <c r="H413" s="151"/>
      <c r="I413" s="151"/>
      <c r="J413" s="157"/>
      <c r="K413" s="157"/>
      <c r="L413" s="168"/>
      <c r="M413" s="168"/>
      <c r="N413" s="168"/>
      <c r="O413" s="168"/>
      <c r="P413" s="168"/>
      <c r="Q413" s="168"/>
      <c r="R413" s="9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J413" s="81"/>
      <c r="AK413" s="81"/>
    </row>
    <row r="414" spans="1:37" ht="0.75" customHeight="1">
      <c r="A414" s="160"/>
      <c r="B414" s="64"/>
      <c r="C414" s="113"/>
      <c r="D414" s="113"/>
      <c r="E414" s="91"/>
      <c r="F414" s="151"/>
      <c r="G414" s="151"/>
      <c r="H414" s="151"/>
      <c r="I414" s="151"/>
      <c r="J414" s="169"/>
      <c r="K414" s="169"/>
      <c r="L414" s="81"/>
      <c r="M414" s="81"/>
      <c r="N414" s="81"/>
      <c r="O414" s="81"/>
      <c r="P414" s="81"/>
      <c r="Q414" s="81"/>
      <c r="R414" s="9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J414" s="81"/>
      <c r="AK414" s="81"/>
    </row>
    <row r="415" spans="1:37" ht="18" customHeight="1" hidden="1">
      <c r="A415" s="89"/>
      <c r="B415" s="91"/>
      <c r="C415" s="91"/>
      <c r="D415" s="91"/>
      <c r="E415" s="91"/>
      <c r="F415" s="151"/>
      <c r="G415" s="151"/>
      <c r="H415" s="151"/>
      <c r="I415" s="151"/>
      <c r="J415" s="169"/>
      <c r="K415" s="169"/>
      <c r="L415" s="81"/>
      <c r="M415" s="81"/>
      <c r="N415" s="81"/>
      <c r="O415" s="81"/>
      <c r="P415" s="81"/>
      <c r="Q415" s="81"/>
      <c r="R415" s="9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J415" s="81"/>
      <c r="AK415" s="81"/>
    </row>
    <row r="416" spans="1:37" ht="12.75" customHeight="1" hidden="1">
      <c r="A416" s="69"/>
      <c r="B416" s="91"/>
      <c r="C416" s="91"/>
      <c r="D416" s="91"/>
      <c r="E416" s="91"/>
      <c r="F416" s="151"/>
      <c r="G416" s="151"/>
      <c r="H416" s="151"/>
      <c r="I416" s="151"/>
      <c r="J416" s="169"/>
      <c r="K416" s="169"/>
      <c r="L416" s="81"/>
      <c r="M416" s="81"/>
      <c r="N416" s="81"/>
      <c r="O416" s="81"/>
      <c r="P416" s="81"/>
      <c r="Q416" s="81"/>
      <c r="R416" s="9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J416" s="81"/>
      <c r="AK416" s="81"/>
    </row>
    <row r="417" spans="1:37" ht="18" customHeight="1" hidden="1">
      <c r="A417" s="69"/>
      <c r="B417" s="81"/>
      <c r="C417" s="81"/>
      <c r="D417" s="81"/>
      <c r="E417" s="81"/>
      <c r="F417" s="151"/>
      <c r="G417" s="151"/>
      <c r="H417" s="151"/>
      <c r="I417" s="151"/>
      <c r="J417" s="169"/>
      <c r="K417" s="169"/>
      <c r="L417" s="81"/>
      <c r="M417" s="81"/>
      <c r="N417" s="81"/>
      <c r="O417" s="81"/>
      <c r="P417" s="81"/>
      <c r="Q417" s="81"/>
      <c r="R417" s="9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J417" s="81"/>
      <c r="AK417" s="81"/>
    </row>
    <row r="418" spans="1:37" ht="15.75" customHeight="1" hidden="1">
      <c r="A418" s="69"/>
      <c r="B418" s="77"/>
      <c r="C418" s="81"/>
      <c r="D418" s="81"/>
      <c r="E418" s="81"/>
      <c r="F418" s="151"/>
      <c r="G418" s="151"/>
      <c r="H418" s="151"/>
      <c r="I418" s="151"/>
      <c r="J418" s="169"/>
      <c r="K418" s="169"/>
      <c r="L418" s="81"/>
      <c r="M418" s="81"/>
      <c r="N418" s="81"/>
      <c r="O418" s="81"/>
      <c r="P418" s="81"/>
      <c r="Q418" s="81"/>
      <c r="R418" s="9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J418" s="81"/>
      <c r="AK418" s="81"/>
    </row>
    <row r="419" spans="1:37" ht="4.5" customHeight="1" hidden="1">
      <c r="A419" s="69"/>
      <c r="B419" s="77"/>
      <c r="C419" s="81"/>
      <c r="D419" s="81"/>
      <c r="E419" s="81"/>
      <c r="F419" s="151"/>
      <c r="G419" s="151"/>
      <c r="H419" s="151"/>
      <c r="I419" s="151"/>
      <c r="J419" s="169"/>
      <c r="K419" s="169"/>
      <c r="L419" s="81"/>
      <c r="M419" s="81"/>
      <c r="N419" s="81"/>
      <c r="O419" s="81"/>
      <c r="P419" s="81"/>
      <c r="Q419" s="81"/>
      <c r="R419" s="9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J419" s="81"/>
      <c r="AK419" s="81"/>
    </row>
    <row r="420" spans="1:37" ht="20.25" customHeight="1" hidden="1">
      <c r="A420" s="69"/>
      <c r="B420" s="81"/>
      <c r="C420" s="81"/>
      <c r="D420" s="81"/>
      <c r="E420" s="81"/>
      <c r="F420" s="151"/>
      <c r="G420" s="151"/>
      <c r="H420" s="151"/>
      <c r="I420" s="151"/>
      <c r="J420" s="169"/>
      <c r="K420" s="169"/>
      <c r="L420" s="81"/>
      <c r="M420" s="81"/>
      <c r="N420" s="81"/>
      <c r="O420" s="81"/>
      <c r="P420" s="81"/>
      <c r="Q420" s="81"/>
      <c r="R420" s="9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J420" s="81"/>
      <c r="AK420" s="81"/>
    </row>
    <row r="421" spans="1:37" ht="32.25" customHeight="1" hidden="1">
      <c r="A421" s="69"/>
      <c r="B421" s="91"/>
      <c r="C421" s="91"/>
      <c r="D421" s="91"/>
      <c r="E421" s="91"/>
      <c r="F421" s="151"/>
      <c r="G421" s="151"/>
      <c r="H421" s="151"/>
      <c r="I421" s="151"/>
      <c r="J421" s="169"/>
      <c r="K421" s="169"/>
      <c r="L421" s="81"/>
      <c r="M421" s="81"/>
      <c r="N421" s="81"/>
      <c r="O421" s="81"/>
      <c r="P421" s="81"/>
      <c r="Q421" s="81"/>
      <c r="R421" s="9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J421" s="81"/>
      <c r="AK421" s="81"/>
    </row>
    <row r="422" spans="1:37" ht="12.75" customHeight="1" hidden="1">
      <c r="A422" s="69"/>
      <c r="B422" s="81"/>
      <c r="C422" s="81"/>
      <c r="D422" s="81"/>
      <c r="E422" s="81"/>
      <c r="F422" s="151"/>
      <c r="G422" s="151"/>
      <c r="H422" s="151"/>
      <c r="I422" s="151"/>
      <c r="J422" s="169"/>
      <c r="K422" s="169"/>
      <c r="L422" s="81"/>
      <c r="M422" s="81"/>
      <c r="N422" s="81"/>
      <c r="O422" s="81"/>
      <c r="P422" s="81"/>
      <c r="Q422" s="81"/>
      <c r="R422" s="9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J422" s="81"/>
      <c r="AK422" s="81"/>
    </row>
    <row r="423" spans="1:37" ht="12.75" customHeight="1" hidden="1">
      <c r="A423" s="69"/>
      <c r="B423" s="81"/>
      <c r="C423" s="81"/>
      <c r="D423" s="81"/>
      <c r="E423" s="81"/>
      <c r="F423" s="151"/>
      <c r="G423" s="151"/>
      <c r="H423" s="151"/>
      <c r="I423" s="151"/>
      <c r="J423" s="169"/>
      <c r="K423" s="169"/>
      <c r="L423" s="81"/>
      <c r="M423" s="81"/>
      <c r="N423" s="81"/>
      <c r="O423" s="81"/>
      <c r="P423" s="81"/>
      <c r="Q423" s="81"/>
      <c r="R423" s="9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J423" s="81"/>
      <c r="AK423" s="81"/>
    </row>
    <row r="424" spans="1:37" ht="1.5" customHeight="1" hidden="1">
      <c r="A424" s="69"/>
      <c r="B424" s="113"/>
      <c r="C424" s="113"/>
      <c r="D424" s="113"/>
      <c r="E424" s="81"/>
      <c r="F424" s="151"/>
      <c r="G424" s="151"/>
      <c r="H424" s="151"/>
      <c r="I424" s="151"/>
      <c r="J424" s="169"/>
      <c r="K424" s="169"/>
      <c r="L424" s="81"/>
      <c r="M424" s="81"/>
      <c r="N424" s="81"/>
      <c r="O424" s="81"/>
      <c r="P424" s="81"/>
      <c r="Q424" s="81"/>
      <c r="R424" s="9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J424" s="81"/>
      <c r="AK424" s="81"/>
    </row>
    <row r="425" spans="1:37" ht="12.75" customHeight="1" hidden="1">
      <c r="A425" s="160"/>
      <c r="B425" s="81"/>
      <c r="C425" s="81"/>
      <c r="D425" s="81"/>
      <c r="E425" s="81"/>
      <c r="F425" s="151"/>
      <c r="G425" s="151"/>
      <c r="H425" s="151"/>
      <c r="I425" s="151"/>
      <c r="J425" s="169"/>
      <c r="K425" s="169"/>
      <c r="L425" s="81"/>
      <c r="M425" s="81"/>
      <c r="N425" s="81"/>
      <c r="O425" s="81"/>
      <c r="P425" s="81"/>
      <c r="Q425" s="81"/>
      <c r="R425" s="9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J425" s="81"/>
      <c r="AK425" s="81"/>
    </row>
    <row r="426" spans="1:37" ht="12.75" customHeight="1">
      <c r="A426" s="160"/>
      <c r="B426" s="113"/>
      <c r="C426" s="113"/>
      <c r="D426" s="113"/>
      <c r="E426" s="91"/>
      <c r="F426" s="151"/>
      <c r="G426" s="151"/>
      <c r="H426" s="151"/>
      <c r="I426" s="151"/>
      <c r="J426" s="169"/>
      <c r="K426" s="169"/>
      <c r="L426" s="81"/>
      <c r="M426" s="81"/>
      <c r="N426" s="81"/>
      <c r="O426" s="81"/>
      <c r="P426" s="81"/>
      <c r="Q426" s="81"/>
      <c r="R426" s="9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J426" s="81"/>
      <c r="AK426" s="81"/>
    </row>
    <row r="427" spans="1:33" ht="12.75" customHeight="1">
      <c r="A427" s="89"/>
      <c r="B427" s="91"/>
      <c r="C427" s="91"/>
      <c r="D427" s="91"/>
      <c r="E427" s="91"/>
      <c r="F427" s="151"/>
      <c r="G427" s="151"/>
      <c r="H427" s="151"/>
      <c r="I427" s="151"/>
      <c r="J427" s="151"/>
      <c r="K427" s="151"/>
      <c r="L427" s="91"/>
      <c r="M427" s="91"/>
      <c r="N427" s="91"/>
      <c r="O427" s="91"/>
      <c r="P427" s="91"/>
      <c r="Q427" s="91"/>
      <c r="R427" s="8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</row>
    <row r="428" spans="1:33" ht="13.5" customHeight="1">
      <c r="A428" s="69"/>
      <c r="B428" s="91"/>
      <c r="C428" s="91"/>
      <c r="D428" s="91"/>
      <c r="E428" s="9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8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</row>
    <row r="429" spans="1:33" ht="13.5" customHeight="1">
      <c r="A429" s="69"/>
      <c r="B429" s="81"/>
      <c r="C429" s="81"/>
      <c r="D429" s="81"/>
      <c r="E429" s="81"/>
      <c r="F429" s="151"/>
      <c r="G429" s="151"/>
      <c r="H429" s="157"/>
      <c r="I429" s="157"/>
      <c r="J429" s="157"/>
      <c r="K429" s="81"/>
      <c r="L429" s="81"/>
      <c r="M429" s="81"/>
      <c r="N429" s="81"/>
      <c r="O429" s="81"/>
      <c r="P429" s="81"/>
      <c r="Q429" s="81"/>
      <c r="R429" s="8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</row>
    <row r="430" spans="1:33" ht="17.25" customHeight="1" hidden="1">
      <c r="A430" s="69"/>
      <c r="B430" s="81"/>
      <c r="C430" s="81"/>
      <c r="D430" s="81"/>
      <c r="E430" s="91"/>
      <c r="F430" s="151"/>
      <c r="G430" s="151"/>
      <c r="H430" s="151"/>
      <c r="I430" s="151"/>
      <c r="J430" s="157"/>
      <c r="K430" s="157"/>
      <c r="L430" s="81"/>
      <c r="M430" s="81"/>
      <c r="N430" s="81"/>
      <c r="O430" s="81"/>
      <c r="P430" s="81"/>
      <c r="Q430" s="81"/>
      <c r="R430" s="8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</row>
    <row r="431" spans="1:33" ht="10.5" customHeight="1">
      <c r="A431" s="69"/>
      <c r="B431" s="81"/>
      <c r="C431" s="81"/>
      <c r="D431" s="81"/>
      <c r="E431" s="91"/>
      <c r="F431" s="151"/>
      <c r="G431" s="151"/>
      <c r="H431" s="151"/>
      <c r="I431" s="151"/>
      <c r="J431" s="157"/>
      <c r="K431" s="157"/>
      <c r="L431" s="81"/>
      <c r="M431" s="81"/>
      <c r="N431" s="81"/>
      <c r="O431" s="81"/>
      <c r="P431" s="81"/>
      <c r="Q431" s="81"/>
      <c r="R431" s="8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</row>
    <row r="432" spans="1:33" ht="12" customHeight="1">
      <c r="A432" s="69"/>
      <c r="B432" s="91"/>
      <c r="C432" s="91"/>
      <c r="D432" s="91"/>
      <c r="E432" s="9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8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</row>
    <row r="433" spans="1:33" ht="12.75" customHeight="1">
      <c r="A433" s="69"/>
      <c r="B433" s="81"/>
      <c r="C433" s="81"/>
      <c r="D433" s="81"/>
      <c r="E433" s="81"/>
      <c r="F433" s="151"/>
      <c r="G433" s="151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8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</row>
    <row r="434" spans="1:33" ht="13.5" customHeight="1">
      <c r="A434" s="69"/>
      <c r="B434" s="81"/>
      <c r="C434" s="81"/>
      <c r="D434" s="81"/>
      <c r="E434" s="81"/>
      <c r="F434" s="151"/>
      <c r="G434" s="151"/>
      <c r="H434" s="157"/>
      <c r="I434" s="157"/>
      <c r="J434" s="157"/>
      <c r="K434" s="157"/>
      <c r="L434" s="81"/>
      <c r="M434" s="81"/>
      <c r="N434" s="81"/>
      <c r="O434" s="81"/>
      <c r="P434" s="81"/>
      <c r="Q434" s="81"/>
      <c r="R434" s="8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</row>
    <row r="435" spans="1:33" ht="12.75" customHeight="1">
      <c r="A435" s="69"/>
      <c r="B435" s="113"/>
      <c r="C435" s="113"/>
      <c r="D435" s="113"/>
      <c r="E435" s="81"/>
      <c r="F435" s="151"/>
      <c r="G435" s="151"/>
      <c r="H435" s="157"/>
      <c r="I435" s="157"/>
      <c r="J435" s="169"/>
      <c r="K435" s="169"/>
      <c r="L435" s="113"/>
      <c r="M435" s="113"/>
      <c r="N435" s="113"/>
      <c r="O435" s="113"/>
      <c r="P435" s="113"/>
      <c r="Q435" s="113"/>
      <c r="R435" s="8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</row>
    <row r="436" spans="1:33" ht="0.75" customHeight="1">
      <c r="A436" s="69"/>
      <c r="B436" s="81"/>
      <c r="C436" s="81"/>
      <c r="D436" s="81"/>
      <c r="E436" s="81"/>
      <c r="F436" s="151"/>
      <c r="G436" s="151"/>
      <c r="H436" s="157"/>
      <c r="I436" s="157"/>
      <c r="J436" s="157"/>
      <c r="K436" s="157"/>
      <c r="L436" s="81"/>
      <c r="M436" s="81"/>
      <c r="N436" s="81"/>
      <c r="O436" s="81"/>
      <c r="P436" s="81"/>
      <c r="Q436" s="81"/>
      <c r="R436" s="8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</row>
    <row r="437" spans="1:37" ht="23.25" customHeight="1">
      <c r="A437" s="89"/>
      <c r="B437" s="269"/>
      <c r="C437" s="269"/>
      <c r="D437" s="124"/>
      <c r="E437" s="91"/>
      <c r="F437" s="151"/>
      <c r="G437" s="151"/>
      <c r="H437" s="151"/>
      <c r="I437" s="151"/>
      <c r="J437" s="213"/>
      <c r="K437" s="204"/>
      <c r="L437" s="81"/>
      <c r="M437" s="81"/>
      <c r="N437" s="81"/>
      <c r="O437" s="81"/>
      <c r="P437" s="81"/>
      <c r="Q437" s="81"/>
      <c r="R437" s="9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J437" s="81"/>
      <c r="AK437" s="81"/>
    </row>
    <row r="438" spans="1:37" ht="12.75" customHeight="1">
      <c r="A438" s="69"/>
      <c r="B438" s="91"/>
      <c r="C438" s="91"/>
      <c r="D438" s="91"/>
      <c r="E438" s="9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9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J438" s="81"/>
      <c r="AK438" s="81"/>
    </row>
    <row r="439" spans="1:37" ht="0.75" customHeight="1">
      <c r="A439" s="69"/>
      <c r="B439" s="81"/>
      <c r="C439" s="91"/>
      <c r="D439" s="91"/>
      <c r="E439" s="9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9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J439" s="81"/>
      <c r="AK439" s="81"/>
    </row>
    <row r="440" spans="1:37" ht="23.25" customHeight="1">
      <c r="A440" s="69"/>
      <c r="B440" s="77"/>
      <c r="C440" s="81"/>
      <c r="D440" s="81"/>
      <c r="E440" s="81"/>
      <c r="F440" s="151"/>
      <c r="G440" s="151"/>
      <c r="H440" s="157"/>
      <c r="I440" s="157"/>
      <c r="J440" s="157"/>
      <c r="K440" s="151"/>
      <c r="L440" s="151"/>
      <c r="M440" s="151"/>
      <c r="N440" s="151"/>
      <c r="O440" s="151"/>
      <c r="P440" s="151"/>
      <c r="Q440" s="151"/>
      <c r="R440" s="9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J440" s="81"/>
      <c r="AK440" s="81"/>
    </row>
    <row r="441" spans="1:37" ht="2.25" customHeight="1" hidden="1">
      <c r="A441" s="75"/>
      <c r="B441" s="76"/>
      <c r="C441" s="81"/>
      <c r="D441" s="81"/>
      <c r="E441" s="81"/>
      <c r="F441" s="151"/>
      <c r="G441" s="151"/>
      <c r="H441" s="157"/>
      <c r="I441" s="157"/>
      <c r="J441" s="157"/>
      <c r="K441" s="157"/>
      <c r="L441" s="81"/>
      <c r="M441" s="81"/>
      <c r="N441" s="81"/>
      <c r="O441" s="81"/>
      <c r="P441" s="81"/>
      <c r="Q441" s="81"/>
      <c r="R441" s="9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J441" s="81"/>
      <c r="AK441" s="81"/>
    </row>
    <row r="442" spans="1:37" ht="1.5" customHeight="1" hidden="1">
      <c r="A442" s="69"/>
      <c r="B442" s="81"/>
      <c r="C442" s="81"/>
      <c r="D442" s="81"/>
      <c r="E442" s="81"/>
      <c r="F442" s="151"/>
      <c r="G442" s="151"/>
      <c r="H442" s="157"/>
      <c r="I442" s="157"/>
      <c r="J442" s="157"/>
      <c r="K442" s="157"/>
      <c r="L442" s="81"/>
      <c r="M442" s="81"/>
      <c r="N442" s="81"/>
      <c r="O442" s="81"/>
      <c r="P442" s="81"/>
      <c r="Q442" s="81"/>
      <c r="R442" s="9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J442" s="81"/>
      <c r="AK442" s="81"/>
    </row>
    <row r="443" spans="1:37" ht="9.75" customHeight="1">
      <c r="A443" s="69"/>
      <c r="B443" s="81"/>
      <c r="C443" s="81"/>
      <c r="D443" s="81"/>
      <c r="E443" s="91"/>
      <c r="F443" s="151"/>
      <c r="G443" s="151"/>
      <c r="H443" s="151"/>
      <c r="I443" s="151"/>
      <c r="J443" s="157"/>
      <c r="K443" s="157"/>
      <c r="L443" s="81"/>
      <c r="M443" s="81"/>
      <c r="N443" s="81"/>
      <c r="O443" s="81"/>
      <c r="P443" s="81"/>
      <c r="Q443" s="81"/>
      <c r="R443" s="9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J443" s="81"/>
      <c r="AK443" s="81"/>
    </row>
    <row r="444" spans="1:37" ht="0.75" customHeight="1">
      <c r="A444" s="69"/>
      <c r="B444" s="81"/>
      <c r="C444" s="81"/>
      <c r="D444" s="81"/>
      <c r="E444" s="91"/>
      <c r="F444" s="151"/>
      <c r="G444" s="151"/>
      <c r="H444" s="151"/>
      <c r="I444" s="151"/>
      <c r="J444" s="157"/>
      <c r="K444" s="157"/>
      <c r="L444" s="81"/>
      <c r="M444" s="81"/>
      <c r="N444" s="81"/>
      <c r="O444" s="81"/>
      <c r="P444" s="81"/>
      <c r="Q444" s="81"/>
      <c r="R444" s="9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J444" s="81"/>
      <c r="AK444" s="81"/>
    </row>
    <row r="445" spans="1:37" ht="13.5" customHeight="1">
      <c r="A445" s="69"/>
      <c r="B445" s="91"/>
      <c r="C445" s="91"/>
      <c r="D445" s="91"/>
      <c r="E445" s="9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9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J445" s="81"/>
      <c r="AK445" s="81"/>
    </row>
    <row r="446" spans="1:37" ht="12" customHeight="1">
      <c r="A446" s="69"/>
      <c r="B446" s="81"/>
      <c r="C446" s="81"/>
      <c r="D446" s="81"/>
      <c r="E446" s="81"/>
      <c r="F446" s="151"/>
      <c r="G446" s="151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9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J446" s="81"/>
      <c r="AK446" s="81"/>
    </row>
    <row r="447" spans="1:37" ht="12.75" customHeight="1">
      <c r="A447" s="69"/>
      <c r="B447" s="81"/>
      <c r="C447" s="81"/>
      <c r="D447" s="81"/>
      <c r="E447" s="81"/>
      <c r="F447" s="151"/>
      <c r="G447" s="151"/>
      <c r="H447" s="157"/>
      <c r="I447" s="157"/>
      <c r="J447" s="157"/>
      <c r="K447" s="157"/>
      <c r="L447" s="81"/>
      <c r="M447" s="81"/>
      <c r="N447" s="81"/>
      <c r="O447" s="81"/>
      <c r="P447" s="81"/>
      <c r="Q447" s="81"/>
      <c r="R447" s="9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J447" s="81"/>
      <c r="AK447" s="81"/>
    </row>
    <row r="448" spans="1:37" ht="13.5" customHeight="1">
      <c r="A448" s="69"/>
      <c r="B448" s="113"/>
      <c r="C448" s="81"/>
      <c r="D448" s="81"/>
      <c r="E448" s="81"/>
      <c r="F448" s="151"/>
      <c r="G448" s="151"/>
      <c r="H448" s="157"/>
      <c r="I448" s="157"/>
      <c r="J448" s="157"/>
      <c r="K448" s="157"/>
      <c r="L448" s="81"/>
      <c r="M448" s="81"/>
      <c r="N448" s="81"/>
      <c r="O448" s="81"/>
      <c r="P448" s="81"/>
      <c r="Q448" s="81"/>
      <c r="R448" s="9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J448" s="81"/>
      <c r="AK448" s="81"/>
    </row>
    <row r="449" spans="1:37" ht="13.5" customHeight="1">
      <c r="A449" s="69"/>
      <c r="B449" s="81"/>
      <c r="C449" s="81"/>
      <c r="D449" s="81"/>
      <c r="E449" s="81"/>
      <c r="F449" s="151"/>
      <c r="G449" s="151"/>
      <c r="H449" s="157"/>
      <c r="I449" s="157"/>
      <c r="J449" s="157"/>
      <c r="K449" s="157"/>
      <c r="L449" s="81"/>
      <c r="M449" s="81"/>
      <c r="N449" s="81"/>
      <c r="O449" s="81"/>
      <c r="P449" s="81"/>
      <c r="Q449" s="81"/>
      <c r="R449" s="9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J449" s="81"/>
      <c r="AK449" s="81"/>
    </row>
    <row r="450" spans="1:37" ht="0.75" customHeight="1">
      <c r="A450" s="69"/>
      <c r="B450" s="77"/>
      <c r="C450" s="81"/>
      <c r="D450" s="81"/>
      <c r="E450" s="81"/>
      <c r="F450" s="151"/>
      <c r="G450" s="151"/>
      <c r="H450" s="157"/>
      <c r="I450" s="157"/>
      <c r="J450" s="157"/>
      <c r="K450" s="157"/>
      <c r="L450" s="81"/>
      <c r="M450" s="81"/>
      <c r="N450" s="81"/>
      <c r="O450" s="81"/>
      <c r="P450" s="81"/>
      <c r="Q450" s="81"/>
      <c r="R450" s="9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J450" s="81"/>
      <c r="AK450" s="81"/>
    </row>
    <row r="451" spans="1:37" ht="16.5" customHeight="1">
      <c r="A451" s="69"/>
      <c r="B451" s="77"/>
      <c r="C451" s="81"/>
      <c r="D451" s="81"/>
      <c r="E451" s="81"/>
      <c r="F451" s="151"/>
      <c r="G451" s="151"/>
      <c r="H451" s="157"/>
      <c r="I451" s="157"/>
      <c r="J451" s="157"/>
      <c r="K451" s="157"/>
      <c r="L451" s="81"/>
      <c r="M451" s="81"/>
      <c r="N451" s="81"/>
      <c r="O451" s="81"/>
      <c r="P451" s="81"/>
      <c r="Q451" s="81"/>
      <c r="R451" s="9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J451" s="81"/>
      <c r="AK451" s="81"/>
    </row>
    <row r="452" spans="1:37" ht="16.5" customHeight="1">
      <c r="A452" s="89"/>
      <c r="B452" s="269"/>
      <c r="C452" s="269"/>
      <c r="D452" s="124"/>
      <c r="E452" s="91"/>
      <c r="F452" s="151"/>
      <c r="G452" s="151"/>
      <c r="H452" s="157"/>
      <c r="I452" s="157"/>
      <c r="J452" s="157"/>
      <c r="K452" s="157"/>
      <c r="L452" s="81"/>
      <c r="M452" s="81"/>
      <c r="N452" s="214"/>
      <c r="O452" s="81"/>
      <c r="P452" s="81"/>
      <c r="Q452" s="81"/>
      <c r="R452" s="9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J452" s="81"/>
      <c r="AK452" s="81"/>
    </row>
    <row r="453" spans="1:37" ht="16.5" customHeight="1">
      <c r="A453" s="69"/>
      <c r="B453" s="91"/>
      <c r="C453" s="91"/>
      <c r="D453" s="91"/>
      <c r="E453" s="91"/>
      <c r="F453" s="151"/>
      <c r="G453" s="151"/>
      <c r="H453" s="157"/>
      <c r="I453" s="157"/>
      <c r="J453" s="157"/>
      <c r="K453" s="157"/>
      <c r="L453" s="81"/>
      <c r="M453" s="81"/>
      <c r="N453" s="81"/>
      <c r="O453" s="81"/>
      <c r="P453" s="81"/>
      <c r="Q453" s="81"/>
      <c r="R453" s="9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J453" s="81"/>
      <c r="AK453" s="81"/>
    </row>
    <row r="454" spans="1:37" ht="16.5" customHeight="1" hidden="1">
      <c r="A454" s="69"/>
      <c r="B454" s="81"/>
      <c r="C454" s="91"/>
      <c r="D454" s="91"/>
      <c r="E454" s="91"/>
      <c r="F454" s="151"/>
      <c r="G454" s="151"/>
      <c r="H454" s="157"/>
      <c r="I454" s="157"/>
      <c r="J454" s="157"/>
      <c r="K454" s="157"/>
      <c r="L454" s="81"/>
      <c r="M454" s="81"/>
      <c r="N454" s="81"/>
      <c r="O454" s="81"/>
      <c r="P454" s="81"/>
      <c r="Q454" s="81"/>
      <c r="R454" s="9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J454" s="81"/>
      <c r="AK454" s="81"/>
    </row>
    <row r="455" spans="1:37" ht="35.25" customHeight="1" hidden="1">
      <c r="A455" s="69"/>
      <c r="B455" s="77"/>
      <c r="C455" s="81"/>
      <c r="D455" s="81"/>
      <c r="E455" s="81"/>
      <c r="F455" s="151"/>
      <c r="G455" s="151"/>
      <c r="H455" s="157"/>
      <c r="I455" s="157"/>
      <c r="J455" s="157"/>
      <c r="K455" s="157"/>
      <c r="L455" s="81"/>
      <c r="M455" s="81"/>
      <c r="N455" s="81"/>
      <c r="O455" s="81"/>
      <c r="P455" s="81"/>
      <c r="Q455" s="81"/>
      <c r="R455" s="9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J455" s="81"/>
      <c r="AK455" s="81"/>
    </row>
    <row r="456" spans="1:37" ht="38.25" customHeight="1">
      <c r="A456" s="75"/>
      <c r="B456" s="76"/>
      <c r="C456" s="81"/>
      <c r="D456" s="81"/>
      <c r="E456" s="81"/>
      <c r="F456" s="151"/>
      <c r="G456" s="151"/>
      <c r="H456" s="157"/>
      <c r="I456" s="157"/>
      <c r="J456" s="157"/>
      <c r="K456" s="157"/>
      <c r="L456" s="81"/>
      <c r="M456" s="81"/>
      <c r="N456" s="81"/>
      <c r="O456" s="81"/>
      <c r="P456" s="81"/>
      <c r="Q456" s="81"/>
      <c r="R456" s="9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J456" s="81"/>
      <c r="AK456" s="81"/>
    </row>
    <row r="457" spans="1:37" ht="14.25" customHeight="1">
      <c r="A457" s="69"/>
      <c r="B457" s="81"/>
      <c r="C457" s="81"/>
      <c r="D457" s="81"/>
      <c r="E457" s="81"/>
      <c r="F457" s="151"/>
      <c r="G457" s="151"/>
      <c r="H457" s="157"/>
      <c r="I457" s="157"/>
      <c r="J457" s="157"/>
      <c r="K457" s="157"/>
      <c r="L457" s="81"/>
      <c r="M457" s="81"/>
      <c r="N457" s="81"/>
      <c r="O457" s="81"/>
      <c r="P457" s="81"/>
      <c r="Q457" s="81"/>
      <c r="R457" s="9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J457" s="81"/>
      <c r="AK457" s="81"/>
    </row>
    <row r="458" spans="1:37" ht="16.5" customHeight="1">
      <c r="A458" s="69"/>
      <c r="B458" s="81"/>
      <c r="C458" s="81"/>
      <c r="D458" s="81"/>
      <c r="E458" s="91"/>
      <c r="F458" s="151"/>
      <c r="G458" s="151"/>
      <c r="H458" s="157"/>
      <c r="I458" s="157"/>
      <c r="J458" s="157"/>
      <c r="K458" s="157"/>
      <c r="L458" s="81"/>
      <c r="M458" s="81"/>
      <c r="N458" s="81"/>
      <c r="O458" s="81"/>
      <c r="P458" s="81"/>
      <c r="Q458" s="81"/>
      <c r="R458" s="9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J458" s="81"/>
      <c r="AK458" s="81"/>
    </row>
    <row r="459" spans="1:37" ht="15" customHeight="1">
      <c r="A459" s="69"/>
      <c r="B459" s="91"/>
      <c r="C459" s="91"/>
      <c r="D459" s="91"/>
      <c r="E459" s="91"/>
      <c r="F459" s="151"/>
      <c r="G459" s="151"/>
      <c r="H459" s="157"/>
      <c r="I459" s="157"/>
      <c r="J459" s="157"/>
      <c r="K459" s="157"/>
      <c r="L459" s="81"/>
      <c r="M459" s="81"/>
      <c r="N459" s="81"/>
      <c r="O459" s="81"/>
      <c r="P459" s="81"/>
      <c r="Q459" s="81"/>
      <c r="R459" s="9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J459" s="81"/>
      <c r="AK459" s="81"/>
    </row>
    <row r="460" spans="1:37" ht="15" customHeight="1">
      <c r="A460" s="69"/>
      <c r="B460" s="81"/>
      <c r="C460" s="81"/>
      <c r="D460" s="81"/>
      <c r="E460" s="81"/>
      <c r="F460" s="151"/>
      <c r="G460" s="151"/>
      <c r="H460" s="157"/>
      <c r="I460" s="157"/>
      <c r="J460" s="157"/>
      <c r="K460" s="157"/>
      <c r="L460" s="81"/>
      <c r="M460" s="81"/>
      <c r="N460" s="81"/>
      <c r="O460" s="81"/>
      <c r="P460" s="81"/>
      <c r="Q460" s="81"/>
      <c r="R460" s="9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J460" s="81"/>
      <c r="AK460" s="81"/>
    </row>
    <row r="461" spans="1:37" ht="15" customHeight="1">
      <c r="A461" s="69"/>
      <c r="B461" s="81"/>
      <c r="C461" s="81"/>
      <c r="D461" s="81"/>
      <c r="E461" s="81"/>
      <c r="F461" s="151"/>
      <c r="G461" s="151"/>
      <c r="H461" s="157"/>
      <c r="I461" s="157"/>
      <c r="J461" s="157"/>
      <c r="K461" s="157"/>
      <c r="L461" s="81"/>
      <c r="M461" s="81"/>
      <c r="N461" s="81"/>
      <c r="O461" s="81"/>
      <c r="P461" s="81"/>
      <c r="Q461" s="81"/>
      <c r="R461" s="9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J461" s="81"/>
      <c r="AK461" s="81"/>
    </row>
    <row r="462" spans="1:37" ht="15" customHeight="1">
      <c r="A462" s="69"/>
      <c r="B462" s="113"/>
      <c r="C462" s="81"/>
      <c r="D462" s="81"/>
      <c r="E462" s="81"/>
      <c r="F462" s="151"/>
      <c r="G462" s="151"/>
      <c r="H462" s="157"/>
      <c r="I462" s="157"/>
      <c r="J462" s="157"/>
      <c r="K462" s="157"/>
      <c r="L462" s="81"/>
      <c r="M462" s="81"/>
      <c r="N462" s="81"/>
      <c r="O462" s="81"/>
      <c r="P462" s="81"/>
      <c r="Q462" s="81"/>
      <c r="R462" s="9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J462" s="81"/>
      <c r="AK462" s="81"/>
    </row>
    <row r="463" spans="1:37" ht="15" customHeight="1">
      <c r="A463" s="69"/>
      <c r="B463" s="81"/>
      <c r="C463" s="81"/>
      <c r="D463" s="81"/>
      <c r="E463" s="81"/>
      <c r="F463" s="151"/>
      <c r="G463" s="151"/>
      <c r="H463" s="157"/>
      <c r="I463" s="157"/>
      <c r="J463" s="157"/>
      <c r="K463" s="157"/>
      <c r="L463" s="81"/>
      <c r="M463" s="81"/>
      <c r="N463" s="81"/>
      <c r="O463" s="81"/>
      <c r="P463" s="81"/>
      <c r="Q463" s="81"/>
      <c r="R463" s="9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J463" s="81"/>
      <c r="AK463" s="81"/>
    </row>
    <row r="464" spans="1:37" ht="50.25" customHeight="1">
      <c r="A464" s="69"/>
      <c r="B464" s="77"/>
      <c r="C464" s="81"/>
      <c r="D464" s="81"/>
      <c r="E464" s="81"/>
      <c r="F464" s="151"/>
      <c r="G464" s="151"/>
      <c r="H464" s="157"/>
      <c r="I464" s="157"/>
      <c r="J464" s="157"/>
      <c r="K464" s="157"/>
      <c r="L464" s="81"/>
      <c r="M464" s="81"/>
      <c r="N464" s="81"/>
      <c r="O464" s="81"/>
      <c r="P464" s="81"/>
      <c r="Q464" s="81"/>
      <c r="R464" s="9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J464" s="81"/>
      <c r="AK464" s="81"/>
    </row>
    <row r="465" spans="1:37" ht="16.5" customHeight="1">
      <c r="A465" s="69"/>
      <c r="B465" s="77"/>
      <c r="C465" s="81"/>
      <c r="D465" s="81"/>
      <c r="E465" s="81"/>
      <c r="F465" s="151"/>
      <c r="G465" s="151"/>
      <c r="H465" s="157"/>
      <c r="I465" s="157"/>
      <c r="J465" s="157"/>
      <c r="K465" s="157"/>
      <c r="L465" s="81"/>
      <c r="M465" s="81"/>
      <c r="N465" s="81"/>
      <c r="O465" s="81"/>
      <c r="P465" s="81"/>
      <c r="Q465" s="81"/>
      <c r="R465" s="9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J465" s="81"/>
      <c r="AK465" s="81"/>
    </row>
    <row r="466" spans="1:37" ht="36.75" customHeight="1">
      <c r="A466" s="160"/>
      <c r="B466" s="124"/>
      <c r="C466" s="91"/>
      <c r="D466" s="91"/>
      <c r="E466" s="91"/>
      <c r="F466" s="151"/>
      <c r="G466" s="151"/>
      <c r="H466" s="151"/>
      <c r="I466" s="151"/>
      <c r="J466" s="151"/>
      <c r="K466" s="151"/>
      <c r="L466" s="81"/>
      <c r="M466" s="81"/>
      <c r="N466" s="81"/>
      <c r="O466" s="81"/>
      <c r="P466" s="81"/>
      <c r="Q466" s="81"/>
      <c r="R466" s="9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J466" s="81"/>
      <c r="AK466" s="81"/>
    </row>
    <row r="467" spans="1:37" ht="12.75" customHeight="1">
      <c r="A467" s="160"/>
      <c r="B467" s="91"/>
      <c r="C467" s="91"/>
      <c r="D467" s="91"/>
      <c r="E467" s="9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9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J467" s="81"/>
      <c r="AK467" s="81"/>
    </row>
    <row r="468" spans="1:37" ht="14.25" customHeight="1">
      <c r="A468" s="160"/>
      <c r="B468" s="81"/>
      <c r="C468" s="81"/>
      <c r="D468" s="81"/>
      <c r="E468" s="81"/>
      <c r="F468" s="151"/>
      <c r="G468" s="151"/>
      <c r="H468" s="151"/>
      <c r="I468" s="151"/>
      <c r="J468" s="157"/>
      <c r="K468" s="157"/>
      <c r="L468" s="81"/>
      <c r="M468" s="81"/>
      <c r="N468" s="81"/>
      <c r="O468" s="81"/>
      <c r="P468" s="81"/>
      <c r="Q468" s="81"/>
      <c r="R468" s="9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J468" s="81"/>
      <c r="AK468" s="81"/>
    </row>
    <row r="469" spans="1:37" ht="1.5" customHeight="1" hidden="1">
      <c r="A469" s="160"/>
      <c r="B469" s="77"/>
      <c r="C469" s="81"/>
      <c r="D469" s="81"/>
      <c r="E469" s="81"/>
      <c r="F469" s="151"/>
      <c r="G469" s="151"/>
      <c r="H469" s="151"/>
      <c r="I469" s="151"/>
      <c r="J469" s="157"/>
      <c r="K469" s="157"/>
      <c r="L469" s="81"/>
      <c r="M469" s="81"/>
      <c r="N469" s="81"/>
      <c r="O469" s="81"/>
      <c r="P469" s="81"/>
      <c r="Q469" s="81"/>
      <c r="R469" s="9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J469" s="81"/>
      <c r="AK469" s="81"/>
    </row>
    <row r="470" spans="1:37" ht="0.75" customHeight="1">
      <c r="A470" s="75"/>
      <c r="B470" s="76"/>
      <c r="C470" s="81"/>
      <c r="D470" s="81"/>
      <c r="E470" s="81"/>
      <c r="F470" s="151"/>
      <c r="G470" s="151"/>
      <c r="H470" s="157"/>
      <c r="I470" s="157"/>
      <c r="J470" s="157"/>
      <c r="K470" s="157"/>
      <c r="L470" s="81"/>
      <c r="M470" s="81"/>
      <c r="N470" s="81"/>
      <c r="O470" s="81"/>
      <c r="P470" s="81"/>
      <c r="Q470" s="81"/>
      <c r="R470" s="9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J470" s="81"/>
      <c r="AK470" s="81"/>
    </row>
    <row r="471" spans="1:37" ht="0.75" customHeight="1" hidden="1">
      <c r="A471" s="75"/>
      <c r="B471" s="76"/>
      <c r="C471" s="81"/>
      <c r="D471" s="81"/>
      <c r="E471" s="81"/>
      <c r="F471" s="151"/>
      <c r="G471" s="151"/>
      <c r="H471" s="157"/>
      <c r="I471" s="157"/>
      <c r="J471" s="157"/>
      <c r="K471" s="157"/>
      <c r="L471" s="81"/>
      <c r="M471" s="81"/>
      <c r="N471" s="81"/>
      <c r="O471" s="81"/>
      <c r="P471" s="81"/>
      <c r="Q471" s="81"/>
      <c r="R471" s="9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J471" s="81"/>
      <c r="AK471" s="81"/>
    </row>
    <row r="472" spans="1:37" ht="1.5" customHeight="1" hidden="1">
      <c r="A472" s="75"/>
      <c r="B472" s="81"/>
      <c r="C472" s="81"/>
      <c r="D472" s="81"/>
      <c r="E472" s="81"/>
      <c r="F472" s="151"/>
      <c r="G472" s="151"/>
      <c r="H472" s="157"/>
      <c r="I472" s="157"/>
      <c r="J472" s="157"/>
      <c r="K472" s="157"/>
      <c r="L472" s="81"/>
      <c r="M472" s="81"/>
      <c r="N472" s="81"/>
      <c r="O472" s="81"/>
      <c r="P472" s="81"/>
      <c r="Q472" s="81"/>
      <c r="R472" s="9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J472" s="81"/>
      <c r="AK472" s="81"/>
    </row>
    <row r="473" spans="1:37" ht="11.25" customHeight="1">
      <c r="A473" s="69"/>
      <c r="B473" s="81"/>
      <c r="C473" s="81"/>
      <c r="D473" s="81"/>
      <c r="E473" s="81"/>
      <c r="F473" s="151"/>
      <c r="G473" s="151"/>
      <c r="H473" s="157"/>
      <c r="I473" s="157"/>
      <c r="J473" s="157"/>
      <c r="K473" s="157"/>
      <c r="L473" s="81"/>
      <c r="M473" s="81"/>
      <c r="N473" s="81"/>
      <c r="O473" s="81"/>
      <c r="P473" s="81"/>
      <c r="Q473" s="81"/>
      <c r="R473" s="9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J473" s="81"/>
      <c r="AK473" s="81"/>
    </row>
    <row r="474" spans="1:37" ht="11.25" customHeight="1" hidden="1">
      <c r="A474" s="69"/>
      <c r="B474" s="81"/>
      <c r="C474" s="81"/>
      <c r="D474" s="81"/>
      <c r="E474" s="81"/>
      <c r="F474" s="151"/>
      <c r="G474" s="151"/>
      <c r="H474" s="157"/>
      <c r="I474" s="157"/>
      <c r="J474" s="157"/>
      <c r="K474" s="157"/>
      <c r="L474" s="81"/>
      <c r="M474" s="81"/>
      <c r="N474" s="81"/>
      <c r="O474" s="81"/>
      <c r="P474" s="81"/>
      <c r="Q474" s="81"/>
      <c r="R474" s="9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J474" s="81"/>
      <c r="AK474" s="81"/>
    </row>
    <row r="475" spans="1:37" ht="22.5" customHeight="1">
      <c r="A475" s="160"/>
      <c r="B475" s="91"/>
      <c r="C475" s="91"/>
      <c r="D475" s="91"/>
      <c r="E475" s="91"/>
      <c r="F475" s="151"/>
      <c r="G475" s="151"/>
      <c r="H475" s="91"/>
      <c r="I475" s="151"/>
      <c r="J475" s="151"/>
      <c r="K475" s="151"/>
      <c r="L475" s="151"/>
      <c r="M475" s="151"/>
      <c r="N475" s="151"/>
      <c r="O475" s="151"/>
      <c r="P475" s="151"/>
      <c r="Q475" s="151"/>
      <c r="R475" s="9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J475" s="81"/>
      <c r="AK475" s="81"/>
    </row>
    <row r="476" spans="1:37" ht="16.5" customHeight="1">
      <c r="A476" s="160"/>
      <c r="B476" s="81"/>
      <c r="C476" s="81"/>
      <c r="D476" s="81"/>
      <c r="E476" s="81"/>
      <c r="F476" s="151"/>
      <c r="G476" s="151"/>
      <c r="H476" s="151"/>
      <c r="I476" s="151"/>
      <c r="J476" s="157"/>
      <c r="K476" s="157"/>
      <c r="L476" s="157"/>
      <c r="M476" s="157"/>
      <c r="N476" s="157"/>
      <c r="O476" s="157"/>
      <c r="P476" s="157"/>
      <c r="Q476" s="157"/>
      <c r="R476" s="9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J476" s="81"/>
      <c r="AK476" s="81"/>
    </row>
    <row r="477" spans="1:37" ht="2.25" customHeight="1" hidden="1">
      <c r="A477" s="160"/>
      <c r="B477" s="81"/>
      <c r="C477" s="81"/>
      <c r="D477" s="81"/>
      <c r="E477" s="91"/>
      <c r="F477" s="151"/>
      <c r="G477" s="151"/>
      <c r="H477" s="151"/>
      <c r="I477" s="151"/>
      <c r="J477" s="157"/>
      <c r="K477" s="157"/>
      <c r="L477" s="81"/>
      <c r="M477" s="81"/>
      <c r="N477" s="81"/>
      <c r="O477" s="81"/>
      <c r="P477" s="81"/>
      <c r="Q477" s="81"/>
      <c r="R477" s="9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J477" s="81"/>
      <c r="AK477" s="81"/>
    </row>
    <row r="478" spans="1:37" ht="0.75" customHeight="1" hidden="1">
      <c r="A478" s="160"/>
      <c r="B478" s="113"/>
      <c r="C478" s="81"/>
      <c r="D478" s="81"/>
      <c r="E478" s="91"/>
      <c r="F478" s="151"/>
      <c r="G478" s="151"/>
      <c r="H478" s="151"/>
      <c r="I478" s="151"/>
      <c r="J478" s="157"/>
      <c r="K478" s="157"/>
      <c r="L478" s="81"/>
      <c r="M478" s="81"/>
      <c r="N478" s="81"/>
      <c r="O478" s="81"/>
      <c r="P478" s="81"/>
      <c r="Q478" s="81"/>
      <c r="R478" s="9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J478" s="81"/>
      <c r="AK478" s="81"/>
    </row>
    <row r="479" spans="1:37" ht="0.75" customHeight="1" hidden="1">
      <c r="A479" s="160"/>
      <c r="B479" s="81"/>
      <c r="C479" s="81"/>
      <c r="D479" s="81"/>
      <c r="E479" s="91"/>
      <c r="F479" s="151"/>
      <c r="G479" s="151"/>
      <c r="H479" s="151"/>
      <c r="I479" s="151"/>
      <c r="J479" s="157"/>
      <c r="K479" s="157"/>
      <c r="L479" s="81"/>
      <c r="M479" s="81"/>
      <c r="N479" s="81"/>
      <c r="O479" s="81"/>
      <c r="P479" s="81"/>
      <c r="Q479" s="81"/>
      <c r="R479" s="9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J479" s="81"/>
      <c r="AK479" s="81"/>
    </row>
    <row r="480" spans="1:37" ht="3.75" customHeight="1" hidden="1">
      <c r="A480" s="160"/>
      <c r="B480" s="81"/>
      <c r="C480" s="81"/>
      <c r="D480" s="81"/>
      <c r="E480" s="81"/>
      <c r="F480" s="151"/>
      <c r="G480" s="151"/>
      <c r="H480" s="157"/>
      <c r="I480" s="157"/>
      <c r="J480" s="157"/>
      <c r="K480" s="157"/>
      <c r="L480" s="81"/>
      <c r="M480" s="81"/>
      <c r="N480" s="81"/>
      <c r="O480" s="81"/>
      <c r="P480" s="81"/>
      <c r="Q480" s="81"/>
      <c r="R480" s="9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J480" s="81"/>
      <c r="AK480" s="81"/>
    </row>
    <row r="481" spans="1:37" ht="17.25" customHeight="1">
      <c r="A481" s="160"/>
      <c r="B481" s="80"/>
      <c r="C481" s="81"/>
      <c r="D481" s="81"/>
      <c r="E481" s="81"/>
      <c r="F481" s="151"/>
      <c r="G481" s="151"/>
      <c r="H481" s="157"/>
      <c r="I481" s="157"/>
      <c r="J481" s="157"/>
      <c r="K481" s="157"/>
      <c r="L481" s="81"/>
      <c r="M481" s="81"/>
      <c r="N481" s="81"/>
      <c r="O481" s="81"/>
      <c r="P481" s="81"/>
      <c r="Q481" s="81"/>
      <c r="R481" s="9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J481" s="81"/>
      <c r="AK481" s="81"/>
    </row>
    <row r="482" spans="1:37" ht="45.75" customHeight="1">
      <c r="A482" s="160"/>
      <c r="B482" s="98"/>
      <c r="C482" s="113"/>
      <c r="D482" s="81"/>
      <c r="E482" s="81"/>
      <c r="F482" s="151"/>
      <c r="G482" s="151"/>
      <c r="H482" s="157"/>
      <c r="I482" s="157"/>
      <c r="J482" s="157"/>
      <c r="K482" s="157"/>
      <c r="L482" s="81"/>
      <c r="M482" s="81"/>
      <c r="N482" s="81"/>
      <c r="O482" s="81"/>
      <c r="P482" s="81"/>
      <c r="Q482" s="81"/>
      <c r="R482" s="9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J482" s="81"/>
      <c r="AK482" s="81"/>
    </row>
    <row r="483" ht="30" customHeight="1" hidden="1"/>
    <row r="484" spans="2:11" ht="35.25" customHeight="1" hidden="1">
      <c r="B484" s="64"/>
      <c r="C484" s="113"/>
      <c r="D484" s="113"/>
      <c r="E484" s="81"/>
      <c r="F484" s="151"/>
      <c r="G484" s="151"/>
      <c r="H484" s="151"/>
      <c r="I484" s="151"/>
      <c r="J484" s="169"/>
      <c r="K484" s="169"/>
    </row>
    <row r="485" spans="2:11" ht="16.5" customHeight="1">
      <c r="B485" s="64"/>
      <c r="C485" s="113"/>
      <c r="D485" s="113"/>
      <c r="E485" s="81"/>
      <c r="F485" s="151"/>
      <c r="G485" s="151"/>
      <c r="H485" s="151"/>
      <c r="I485" s="151"/>
      <c r="J485" s="169"/>
      <c r="K485" s="169"/>
    </row>
    <row r="486" spans="1:11" ht="28.5" customHeight="1">
      <c r="A486" s="215"/>
      <c r="B486" s="125"/>
      <c r="C486" s="91"/>
      <c r="D486" s="91"/>
      <c r="E486" s="91"/>
      <c r="F486" s="151"/>
      <c r="G486" s="151"/>
      <c r="H486" s="151"/>
      <c r="I486" s="151"/>
      <c r="J486" s="151"/>
      <c r="K486" s="151"/>
    </row>
    <row r="487" spans="1:11" ht="12.75" customHeight="1">
      <c r="A487" s="160"/>
      <c r="B487" s="91"/>
      <c r="C487" s="91"/>
      <c r="D487" s="91"/>
      <c r="E487" s="91"/>
      <c r="F487" s="151"/>
      <c r="G487" s="151"/>
      <c r="H487" s="151"/>
      <c r="I487" s="151"/>
      <c r="J487" s="151"/>
      <c r="K487" s="151"/>
    </row>
    <row r="488" spans="2:11" ht="13.5" customHeight="1" hidden="1">
      <c r="B488" s="81"/>
      <c r="C488" s="81"/>
      <c r="D488" s="81"/>
      <c r="E488" s="81"/>
      <c r="F488" s="151"/>
      <c r="G488" s="151"/>
      <c r="H488" s="151"/>
      <c r="I488" s="151"/>
      <c r="J488" s="157"/>
      <c r="K488" s="157"/>
    </row>
    <row r="489" spans="2:11" ht="37.5" customHeight="1" hidden="1">
      <c r="B489" s="77"/>
      <c r="C489" s="81"/>
      <c r="D489" s="81"/>
      <c r="E489" s="91"/>
      <c r="F489" s="151"/>
      <c r="G489" s="151"/>
      <c r="H489" s="151"/>
      <c r="I489" s="151"/>
      <c r="J489" s="157"/>
      <c r="K489" s="157"/>
    </row>
    <row r="490" spans="2:11" ht="20.25" customHeight="1" hidden="1">
      <c r="B490" s="81"/>
      <c r="C490" s="81"/>
      <c r="D490" s="81"/>
      <c r="E490" s="91"/>
      <c r="F490" s="151"/>
      <c r="G490" s="151"/>
      <c r="H490" s="151"/>
      <c r="I490" s="151"/>
      <c r="J490" s="157"/>
      <c r="K490" s="157"/>
    </row>
    <row r="491" spans="2:11" ht="28.5" customHeight="1">
      <c r="B491" s="76"/>
      <c r="C491" s="81"/>
      <c r="D491" s="81"/>
      <c r="E491" s="81"/>
      <c r="F491" s="151"/>
      <c r="G491" s="151"/>
      <c r="H491" s="157"/>
      <c r="I491" s="157"/>
      <c r="J491" s="157"/>
      <c r="K491" s="157"/>
    </row>
    <row r="492" spans="2:11" ht="18" customHeight="1">
      <c r="B492" s="81"/>
      <c r="C492" s="81"/>
      <c r="D492" s="81"/>
      <c r="E492" s="81"/>
      <c r="F492" s="151"/>
      <c r="G492" s="151"/>
      <c r="H492" s="151"/>
      <c r="I492" s="151"/>
      <c r="J492" s="157"/>
      <c r="K492" s="157"/>
    </row>
    <row r="493" spans="2:11" ht="8.25" customHeight="1">
      <c r="B493" s="81"/>
      <c r="C493" s="81"/>
      <c r="D493" s="81"/>
      <c r="E493" s="91"/>
      <c r="F493" s="151"/>
      <c r="G493" s="151"/>
      <c r="H493" s="151"/>
      <c r="I493" s="151"/>
      <c r="J493" s="157"/>
      <c r="K493" s="157"/>
    </row>
    <row r="494" spans="2:11" ht="16.5" customHeight="1">
      <c r="B494" s="91"/>
      <c r="C494" s="91"/>
      <c r="D494" s="91"/>
      <c r="E494" s="91"/>
      <c r="F494" s="151"/>
      <c r="G494" s="151"/>
      <c r="H494" s="151"/>
      <c r="I494" s="151"/>
      <c r="J494" s="151"/>
      <c r="K494" s="151"/>
    </row>
    <row r="495" spans="2:11" ht="17.25" customHeight="1">
      <c r="B495" s="81"/>
      <c r="C495" s="81"/>
      <c r="D495" s="81"/>
      <c r="E495" s="81"/>
      <c r="F495" s="151"/>
      <c r="G495" s="151"/>
      <c r="H495" s="151"/>
      <c r="I495" s="151"/>
      <c r="J495" s="157"/>
      <c r="K495" s="157"/>
    </row>
    <row r="496" spans="2:11" ht="17.25" customHeight="1">
      <c r="B496" s="81"/>
      <c r="C496" s="81"/>
      <c r="D496" s="81"/>
      <c r="E496" s="81"/>
      <c r="F496" s="151"/>
      <c r="G496" s="151"/>
      <c r="H496" s="151"/>
      <c r="I496" s="151"/>
      <c r="J496" s="157"/>
      <c r="K496" s="157"/>
    </row>
    <row r="497" spans="2:11" ht="0.75" customHeight="1">
      <c r="B497" s="113"/>
      <c r="C497" s="81"/>
      <c r="D497" s="81"/>
      <c r="E497" s="81"/>
      <c r="F497" s="151"/>
      <c r="G497" s="151"/>
      <c r="H497" s="151"/>
      <c r="I497" s="151"/>
      <c r="J497" s="157"/>
      <c r="K497" s="157"/>
    </row>
    <row r="498" spans="2:11" ht="12" customHeight="1">
      <c r="B498" s="77"/>
      <c r="C498" s="81"/>
      <c r="D498" s="81"/>
      <c r="E498" s="81"/>
      <c r="F498" s="151"/>
      <c r="G498" s="151"/>
      <c r="H498" s="157"/>
      <c r="I498" s="157"/>
      <c r="J498" s="157"/>
      <c r="K498" s="157"/>
    </row>
    <row r="499" spans="2:11" ht="39.75" customHeight="1">
      <c r="B499" s="64"/>
      <c r="C499" s="113"/>
      <c r="D499" s="113"/>
      <c r="E499" s="81"/>
      <c r="F499" s="151"/>
      <c r="G499" s="151"/>
      <c r="H499" s="151"/>
      <c r="I499" s="151"/>
      <c r="J499" s="169"/>
      <c r="K499" s="169"/>
    </row>
    <row r="500" spans="2:11" ht="18" customHeight="1">
      <c r="B500" s="64"/>
      <c r="C500" s="113"/>
      <c r="D500" s="113"/>
      <c r="E500" s="81"/>
      <c r="F500" s="151"/>
      <c r="G500" s="151"/>
      <c r="H500" s="151"/>
      <c r="I500" s="151"/>
      <c r="J500" s="169"/>
      <c r="K500" s="169"/>
    </row>
    <row r="501" spans="1:37" ht="14.25" customHeight="1">
      <c r="A501" s="70"/>
      <c r="B501" s="125"/>
      <c r="C501" s="81"/>
      <c r="D501" s="81"/>
      <c r="E501" s="91"/>
      <c r="F501" s="151"/>
      <c r="G501" s="151"/>
      <c r="H501" s="151"/>
      <c r="I501" s="151"/>
      <c r="J501" s="157"/>
      <c r="K501" s="157"/>
      <c r="L501" s="81"/>
      <c r="M501" s="81"/>
      <c r="N501" s="81"/>
      <c r="O501" s="81"/>
      <c r="P501" s="81"/>
      <c r="Q501" s="81"/>
      <c r="R501" s="9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J501" s="81"/>
      <c r="AK501" s="81"/>
    </row>
    <row r="502" spans="1:37" ht="16.5" customHeight="1">
      <c r="A502" s="160"/>
      <c r="B502" s="91"/>
      <c r="C502" s="91"/>
      <c r="D502" s="91"/>
      <c r="E502" s="91"/>
      <c r="F502" s="151"/>
      <c r="G502" s="151"/>
      <c r="H502" s="151"/>
      <c r="I502" s="151"/>
      <c r="J502" s="151"/>
      <c r="K502" s="157"/>
      <c r="L502" s="81"/>
      <c r="M502" s="81"/>
      <c r="N502" s="81"/>
      <c r="O502" s="81"/>
      <c r="P502" s="81"/>
      <c r="Q502" s="81"/>
      <c r="R502" s="9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J502" s="81"/>
      <c r="AK502" s="81"/>
    </row>
    <row r="503" spans="1:37" ht="13.5" customHeight="1">
      <c r="A503" s="160"/>
      <c r="B503" s="81"/>
      <c r="C503" s="81"/>
      <c r="D503" s="81"/>
      <c r="E503" s="81"/>
      <c r="F503" s="151"/>
      <c r="G503" s="151"/>
      <c r="H503" s="151"/>
      <c r="I503" s="151"/>
      <c r="J503" s="157"/>
      <c r="K503" s="157"/>
      <c r="L503" s="81"/>
      <c r="M503" s="81"/>
      <c r="N503" s="81"/>
      <c r="O503" s="81"/>
      <c r="P503" s="81"/>
      <c r="Q503" s="81"/>
      <c r="R503" s="9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J503" s="81"/>
      <c r="AK503" s="81"/>
    </row>
    <row r="504" spans="1:37" ht="27.75" customHeight="1">
      <c r="A504" s="160"/>
      <c r="B504" s="76"/>
      <c r="C504" s="81"/>
      <c r="D504" s="81"/>
      <c r="E504" s="81"/>
      <c r="F504" s="151"/>
      <c r="G504" s="151"/>
      <c r="H504" s="157"/>
      <c r="I504" s="157"/>
      <c r="J504" s="157"/>
      <c r="K504" s="157"/>
      <c r="L504" s="81"/>
      <c r="M504" s="81"/>
      <c r="N504" s="81"/>
      <c r="O504" s="81"/>
      <c r="P504" s="81"/>
      <c r="Q504" s="81"/>
      <c r="R504" s="9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J504" s="81"/>
      <c r="AK504" s="81"/>
    </row>
    <row r="505" spans="1:37" ht="16.5" customHeight="1" hidden="1">
      <c r="A505" s="160"/>
      <c r="B505" s="76"/>
      <c r="C505" s="81"/>
      <c r="D505" s="81"/>
      <c r="E505" s="81"/>
      <c r="F505" s="151"/>
      <c r="G505" s="151"/>
      <c r="H505" s="157"/>
      <c r="I505" s="157"/>
      <c r="J505" s="157"/>
      <c r="K505" s="157"/>
      <c r="L505" s="81"/>
      <c r="M505" s="81"/>
      <c r="N505" s="81"/>
      <c r="O505" s="81"/>
      <c r="P505" s="81"/>
      <c r="Q505" s="81"/>
      <c r="R505" s="9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J505" s="81"/>
      <c r="AK505" s="81"/>
    </row>
    <row r="506" spans="1:37" ht="16.5" customHeight="1" hidden="1">
      <c r="A506" s="160"/>
      <c r="B506" s="81"/>
      <c r="C506" s="81"/>
      <c r="D506" s="81"/>
      <c r="E506" s="81"/>
      <c r="F506" s="151"/>
      <c r="G506" s="151"/>
      <c r="H506" s="157"/>
      <c r="I506" s="157"/>
      <c r="J506" s="157"/>
      <c r="K506" s="157"/>
      <c r="L506" s="81"/>
      <c r="M506" s="81"/>
      <c r="N506" s="81"/>
      <c r="O506" s="81"/>
      <c r="P506" s="81"/>
      <c r="Q506" s="81"/>
      <c r="R506" s="9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J506" s="81"/>
      <c r="AK506" s="81"/>
    </row>
    <row r="507" spans="1:37" ht="13.5" customHeight="1">
      <c r="A507" s="160"/>
      <c r="B507" s="81"/>
      <c r="C507" s="81"/>
      <c r="D507" s="81"/>
      <c r="E507" s="81"/>
      <c r="F507" s="151"/>
      <c r="G507" s="151"/>
      <c r="H507" s="157"/>
      <c r="I507" s="157"/>
      <c r="J507" s="157"/>
      <c r="K507" s="157"/>
      <c r="L507" s="81"/>
      <c r="M507" s="81"/>
      <c r="N507" s="81"/>
      <c r="O507" s="81"/>
      <c r="P507" s="81"/>
      <c r="Q507" s="81"/>
      <c r="R507" s="9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J507" s="81"/>
      <c r="AK507" s="81"/>
    </row>
    <row r="508" spans="1:37" ht="10.5" customHeight="1">
      <c r="A508" s="160"/>
      <c r="B508" s="81"/>
      <c r="C508" s="81"/>
      <c r="D508" s="81"/>
      <c r="E508" s="91"/>
      <c r="F508" s="151"/>
      <c r="G508" s="151"/>
      <c r="H508" s="151"/>
      <c r="I508" s="151"/>
      <c r="J508" s="157"/>
      <c r="K508" s="157"/>
      <c r="L508" s="81"/>
      <c r="M508" s="81"/>
      <c r="N508" s="81"/>
      <c r="O508" s="81"/>
      <c r="P508" s="81"/>
      <c r="Q508" s="81"/>
      <c r="R508" s="9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J508" s="81"/>
      <c r="AK508" s="81"/>
    </row>
    <row r="509" spans="1:37" ht="15.75" customHeight="1">
      <c r="A509" s="160"/>
      <c r="B509" s="91"/>
      <c r="C509" s="91"/>
      <c r="D509" s="91"/>
      <c r="E509" s="91"/>
      <c r="F509" s="151"/>
      <c r="G509" s="151"/>
      <c r="H509" s="151"/>
      <c r="I509" s="151"/>
      <c r="J509" s="151"/>
      <c r="K509" s="157"/>
      <c r="L509" s="81"/>
      <c r="M509" s="81"/>
      <c r="N509" s="81"/>
      <c r="O509" s="81"/>
      <c r="P509" s="81"/>
      <c r="Q509" s="81"/>
      <c r="R509" s="9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J509" s="81"/>
      <c r="AK509" s="81"/>
    </row>
    <row r="510" spans="1:37" ht="18.75" customHeight="1">
      <c r="A510" s="160"/>
      <c r="B510" s="81"/>
      <c r="C510" s="81"/>
      <c r="D510" s="81"/>
      <c r="E510" s="81"/>
      <c r="F510" s="151"/>
      <c r="G510" s="151"/>
      <c r="H510" s="151"/>
      <c r="I510" s="151"/>
      <c r="J510" s="157"/>
      <c r="K510" s="157"/>
      <c r="L510" s="81"/>
      <c r="M510" s="81"/>
      <c r="N510" s="81"/>
      <c r="O510" s="81"/>
      <c r="P510" s="81"/>
      <c r="Q510" s="81"/>
      <c r="R510" s="9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J510" s="81"/>
      <c r="AK510" s="81"/>
    </row>
    <row r="511" spans="1:37" ht="15" customHeight="1">
      <c r="A511" s="160"/>
      <c r="B511" s="81"/>
      <c r="C511" s="81"/>
      <c r="D511" s="81"/>
      <c r="E511" s="81"/>
      <c r="F511" s="151"/>
      <c r="G511" s="151"/>
      <c r="H511" s="151"/>
      <c r="I511" s="151"/>
      <c r="J511" s="157"/>
      <c r="K511" s="157"/>
      <c r="L511" s="81"/>
      <c r="M511" s="81"/>
      <c r="N511" s="81"/>
      <c r="O511" s="81"/>
      <c r="P511" s="81"/>
      <c r="Q511" s="81"/>
      <c r="R511" s="9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J511" s="81"/>
      <c r="AK511" s="81"/>
    </row>
    <row r="512" spans="1:37" ht="3" customHeight="1">
      <c r="A512" s="160"/>
      <c r="B512" s="113"/>
      <c r="C512" s="81"/>
      <c r="D512" s="81"/>
      <c r="E512" s="91"/>
      <c r="F512" s="151"/>
      <c r="G512" s="151"/>
      <c r="H512" s="151"/>
      <c r="I512" s="151"/>
      <c r="J512" s="157"/>
      <c r="K512" s="157"/>
      <c r="L512" s="81"/>
      <c r="M512" s="81"/>
      <c r="N512" s="81"/>
      <c r="O512" s="81"/>
      <c r="P512" s="81"/>
      <c r="Q512" s="81"/>
      <c r="R512" s="9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J512" s="81"/>
      <c r="AK512" s="81"/>
    </row>
    <row r="513" spans="1:37" ht="10.5" customHeight="1">
      <c r="A513" s="160"/>
      <c r="B513" s="81"/>
      <c r="C513" s="81"/>
      <c r="D513" s="81"/>
      <c r="E513" s="81"/>
      <c r="F513" s="151"/>
      <c r="G513" s="151"/>
      <c r="H513" s="157"/>
      <c r="I513" s="157"/>
      <c r="J513" s="157"/>
      <c r="K513" s="157"/>
      <c r="L513" s="81"/>
      <c r="M513" s="81"/>
      <c r="N513" s="81"/>
      <c r="O513" s="81"/>
      <c r="P513" s="81"/>
      <c r="Q513" s="81"/>
      <c r="R513" s="9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J513" s="81"/>
      <c r="AK513" s="81"/>
    </row>
    <row r="514" spans="1:37" ht="4.5" customHeight="1" hidden="1">
      <c r="A514" s="160"/>
      <c r="B514" s="64"/>
      <c r="C514" s="81"/>
      <c r="D514" s="81"/>
      <c r="E514" s="81"/>
      <c r="F514" s="151"/>
      <c r="G514" s="151"/>
      <c r="H514" s="157"/>
      <c r="I514" s="157"/>
      <c r="J514" s="157"/>
      <c r="K514" s="157"/>
      <c r="L514" s="81"/>
      <c r="M514" s="81"/>
      <c r="N514" s="81"/>
      <c r="O514" s="81"/>
      <c r="P514" s="81"/>
      <c r="Q514" s="81"/>
      <c r="R514" s="9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J514" s="81"/>
      <c r="AK514" s="81"/>
    </row>
    <row r="515" ht="12.75"/>
    <row r="516" spans="1:11" ht="15" customHeight="1">
      <c r="A516" s="160"/>
      <c r="B516" s="125"/>
      <c r="C516" s="91"/>
      <c r="D516" s="91"/>
      <c r="E516" s="91"/>
      <c r="F516" s="151"/>
      <c r="G516" s="151"/>
      <c r="H516" s="151"/>
      <c r="I516" s="151"/>
      <c r="J516" s="169"/>
      <c r="K516" s="169"/>
    </row>
    <row r="517" spans="1:11" ht="12.75" customHeight="1">
      <c r="A517" s="160"/>
      <c r="B517" s="91"/>
      <c r="C517" s="91"/>
      <c r="D517" s="91"/>
      <c r="E517" s="91"/>
      <c r="F517" s="151"/>
      <c r="G517" s="151"/>
      <c r="H517" s="151"/>
      <c r="I517" s="151"/>
      <c r="J517" s="169"/>
      <c r="K517" s="169"/>
    </row>
    <row r="518" spans="1:11" ht="16.5" customHeight="1" hidden="1">
      <c r="A518" s="160"/>
      <c r="B518" s="81"/>
      <c r="C518" s="81"/>
      <c r="D518" s="81"/>
      <c r="E518" s="81"/>
      <c r="F518" s="151"/>
      <c r="G518" s="151"/>
      <c r="H518" s="151"/>
      <c r="I518" s="151"/>
      <c r="J518" s="169"/>
      <c r="K518" s="169"/>
    </row>
    <row r="519" spans="1:11" ht="26.25" customHeight="1">
      <c r="A519" s="75"/>
      <c r="B519" s="76"/>
      <c r="C519" s="81"/>
      <c r="D519" s="81"/>
      <c r="E519" s="81"/>
      <c r="F519" s="151"/>
      <c r="G519" s="151"/>
      <c r="H519" s="151"/>
      <c r="I519" s="151"/>
      <c r="J519" s="169"/>
      <c r="K519" s="169"/>
    </row>
    <row r="520" spans="1:11" ht="17.25" customHeight="1" hidden="1">
      <c r="A520" s="100"/>
      <c r="B520" s="76"/>
      <c r="C520" s="81"/>
      <c r="D520" s="81"/>
      <c r="E520" s="81"/>
      <c r="F520" s="151"/>
      <c r="G520" s="151"/>
      <c r="H520" s="151"/>
      <c r="I520" s="151"/>
      <c r="J520" s="169"/>
      <c r="K520" s="169"/>
    </row>
    <row r="521" spans="1:11" ht="12.75" customHeight="1">
      <c r="A521" s="100"/>
      <c r="B521" s="76"/>
      <c r="C521" s="81"/>
      <c r="D521" s="81"/>
      <c r="E521" s="81"/>
      <c r="F521" s="151"/>
      <c r="G521" s="151"/>
      <c r="H521" s="151"/>
      <c r="I521" s="151"/>
      <c r="J521" s="169"/>
      <c r="K521" s="169"/>
    </row>
    <row r="522" spans="1:11" ht="23.25" customHeight="1">
      <c r="A522" s="160"/>
      <c r="B522" s="91"/>
      <c r="C522" s="91"/>
      <c r="D522" s="91"/>
      <c r="E522" s="91"/>
      <c r="F522" s="151"/>
      <c r="G522" s="151"/>
      <c r="H522" s="91"/>
      <c r="I522" s="151"/>
      <c r="J522" s="169"/>
      <c r="K522" s="169"/>
    </row>
    <row r="523" spans="1:11" ht="12" customHeight="1">
      <c r="A523" s="160"/>
      <c r="B523" s="81"/>
      <c r="C523" s="81"/>
      <c r="D523" s="81"/>
      <c r="E523" s="81"/>
      <c r="F523" s="151"/>
      <c r="G523" s="151"/>
      <c r="H523" s="151"/>
      <c r="I523" s="151"/>
      <c r="J523" s="169"/>
      <c r="K523" s="169"/>
    </row>
    <row r="524" spans="1:11" ht="10.5" customHeight="1">
      <c r="A524" s="160"/>
      <c r="B524" s="81"/>
      <c r="C524" s="81"/>
      <c r="D524" s="81"/>
      <c r="E524" s="81"/>
      <c r="F524" s="151"/>
      <c r="G524" s="151"/>
      <c r="H524" s="151"/>
      <c r="I524" s="151"/>
      <c r="J524" s="169"/>
      <c r="K524" s="169"/>
    </row>
    <row r="525" spans="1:11" ht="13.5" customHeight="1" hidden="1">
      <c r="A525" s="160"/>
      <c r="B525" s="113"/>
      <c r="C525" s="81"/>
      <c r="D525" s="81"/>
      <c r="E525" s="81"/>
      <c r="F525" s="151"/>
      <c r="G525" s="151"/>
      <c r="H525" s="151"/>
      <c r="I525" s="151"/>
      <c r="J525" s="169"/>
      <c r="K525" s="169"/>
    </row>
    <row r="526" spans="1:11" ht="11.25" customHeight="1" hidden="1">
      <c r="A526" s="160"/>
      <c r="B526" s="77"/>
      <c r="C526" s="81"/>
      <c r="D526" s="81"/>
      <c r="E526" s="81"/>
      <c r="F526" s="151"/>
      <c r="G526" s="151"/>
      <c r="H526" s="151"/>
      <c r="I526" s="151"/>
      <c r="J526" s="169"/>
      <c r="K526" s="169"/>
    </row>
    <row r="527" spans="1:11" ht="36" customHeight="1">
      <c r="A527" s="160"/>
      <c r="B527" s="64"/>
      <c r="C527" s="113"/>
      <c r="D527" s="113"/>
      <c r="E527" s="81"/>
      <c r="F527" s="151"/>
      <c r="G527" s="151"/>
      <c r="H527" s="151"/>
      <c r="I527" s="151"/>
      <c r="J527" s="169"/>
      <c r="K527" s="169"/>
    </row>
    <row r="528" spans="1:11" ht="36" customHeight="1">
      <c r="A528" s="160"/>
      <c r="B528" s="77"/>
      <c r="C528" s="81"/>
      <c r="D528" s="81"/>
      <c r="E528" s="81"/>
      <c r="F528" s="151"/>
      <c r="G528" s="151"/>
      <c r="H528" s="151"/>
      <c r="I528" s="151"/>
      <c r="J528" s="169"/>
      <c r="K528" s="169"/>
    </row>
    <row r="529" spans="2:11" ht="20.25" customHeight="1">
      <c r="B529" s="216"/>
      <c r="C529" s="81"/>
      <c r="D529" s="81"/>
      <c r="E529" s="81"/>
      <c r="F529" s="151"/>
      <c r="G529" s="151"/>
      <c r="H529" s="151"/>
      <c r="I529" s="151"/>
      <c r="J529" s="169"/>
      <c r="K529" s="169"/>
    </row>
    <row r="530" spans="2:11" ht="15.75" customHeight="1">
      <c r="B530" s="217"/>
      <c r="C530" s="81"/>
      <c r="E530" s="81"/>
      <c r="F530" s="151"/>
      <c r="G530" s="151"/>
      <c r="H530" s="151"/>
      <c r="I530" s="151"/>
      <c r="J530" s="169"/>
      <c r="K530" s="169"/>
    </row>
    <row r="531" spans="1:11" ht="27.75" customHeight="1">
      <c r="A531" s="160"/>
      <c r="B531" s="125"/>
      <c r="C531" s="91"/>
      <c r="D531" s="91"/>
      <c r="E531" s="91"/>
      <c r="F531" s="151"/>
      <c r="G531" s="151"/>
      <c r="H531" s="151"/>
      <c r="I531" s="151"/>
      <c r="J531" s="151"/>
      <c r="K531" s="151"/>
    </row>
    <row r="532" spans="1:11" ht="13.5" customHeight="1">
      <c r="A532" s="160"/>
      <c r="B532" s="91"/>
      <c r="C532" s="91"/>
      <c r="D532" s="91"/>
      <c r="E532" s="91"/>
      <c r="F532" s="151"/>
      <c r="G532" s="151"/>
      <c r="H532" s="151"/>
      <c r="I532" s="151"/>
      <c r="J532" s="151"/>
      <c r="K532" s="151"/>
    </row>
    <row r="533" spans="1:11" ht="3.75" customHeight="1" hidden="1">
      <c r="A533" s="160"/>
      <c r="B533" s="81"/>
      <c r="C533" s="81"/>
      <c r="D533" s="81"/>
      <c r="E533" s="81"/>
      <c r="F533" s="151"/>
      <c r="G533" s="151"/>
      <c r="H533" s="151"/>
      <c r="I533" s="151"/>
      <c r="J533" s="157"/>
      <c r="K533" s="157"/>
    </row>
    <row r="534" spans="1:11" ht="27.75" customHeight="1" hidden="1">
      <c r="A534" s="160"/>
      <c r="B534" s="81"/>
      <c r="C534" s="81"/>
      <c r="D534" s="81"/>
      <c r="E534" s="81"/>
      <c r="F534" s="151"/>
      <c r="G534" s="151"/>
      <c r="H534" s="151"/>
      <c r="I534" s="151"/>
      <c r="J534" s="157"/>
      <c r="K534" s="157"/>
    </row>
    <row r="535" spans="1:11" ht="20.25" customHeight="1" hidden="1">
      <c r="A535" s="69"/>
      <c r="B535" s="77"/>
      <c r="C535" s="81"/>
      <c r="D535" s="81"/>
      <c r="E535" s="91"/>
      <c r="F535" s="151"/>
      <c r="G535" s="151"/>
      <c r="H535" s="151"/>
      <c r="I535" s="151"/>
      <c r="J535" s="157"/>
      <c r="K535" s="157"/>
    </row>
    <row r="536" spans="1:11" ht="24.75" customHeight="1" hidden="1">
      <c r="A536" s="160"/>
      <c r="B536" s="77"/>
      <c r="C536" s="81"/>
      <c r="D536" s="81"/>
      <c r="E536" s="91"/>
      <c r="F536" s="151"/>
      <c r="G536" s="151"/>
      <c r="H536" s="151"/>
      <c r="I536" s="151"/>
      <c r="J536" s="157"/>
      <c r="K536" s="157"/>
    </row>
    <row r="537" spans="1:11" ht="13.5" customHeight="1" hidden="1">
      <c r="A537" s="75"/>
      <c r="B537" s="81"/>
      <c r="C537" s="81"/>
      <c r="D537" s="81"/>
      <c r="E537" s="91"/>
      <c r="F537" s="151"/>
      <c r="G537" s="151"/>
      <c r="H537" s="151"/>
      <c r="I537" s="151"/>
      <c r="J537" s="157"/>
      <c r="K537" s="157"/>
    </row>
    <row r="538" spans="1:11" ht="27" customHeight="1">
      <c r="A538" s="75"/>
      <c r="B538" s="76"/>
      <c r="C538" s="81"/>
      <c r="D538" s="81"/>
      <c r="E538" s="81"/>
      <c r="F538" s="151"/>
      <c r="G538" s="151"/>
      <c r="H538" s="157"/>
      <c r="I538" s="157"/>
      <c r="J538" s="157"/>
      <c r="K538" s="157"/>
    </row>
    <row r="539" spans="1:11" ht="15.75" customHeight="1">
      <c r="A539" s="69"/>
      <c r="B539" s="81"/>
      <c r="C539" s="81"/>
      <c r="D539" s="81"/>
      <c r="E539" s="81"/>
      <c r="F539" s="151"/>
      <c r="G539" s="151"/>
      <c r="H539" s="151"/>
      <c r="I539" s="151"/>
      <c r="J539" s="157"/>
      <c r="K539" s="157"/>
    </row>
    <row r="540" spans="1:11" ht="21" customHeight="1">
      <c r="A540" s="160"/>
      <c r="B540" s="91"/>
      <c r="C540" s="91"/>
      <c r="D540" s="91"/>
      <c r="E540" s="91"/>
      <c r="F540" s="151"/>
      <c r="G540" s="151"/>
      <c r="H540" s="151"/>
      <c r="I540" s="151"/>
      <c r="J540" s="151"/>
      <c r="K540" s="151"/>
    </row>
    <row r="541" spans="1:11" ht="1.5" customHeight="1">
      <c r="A541" s="160"/>
      <c r="B541" s="81"/>
      <c r="C541" s="81"/>
      <c r="D541" s="81"/>
      <c r="E541" s="81"/>
      <c r="F541" s="151"/>
      <c r="G541" s="151"/>
      <c r="H541" s="151"/>
      <c r="I541" s="151"/>
      <c r="J541" s="157"/>
      <c r="K541" s="157"/>
    </row>
    <row r="542" spans="1:11" ht="0.75" customHeight="1" hidden="1">
      <c r="A542" s="160"/>
      <c r="B542" s="81"/>
      <c r="C542" s="81"/>
      <c r="D542" s="81"/>
      <c r="E542" s="81"/>
      <c r="F542" s="151"/>
      <c r="G542" s="151"/>
      <c r="H542" s="151"/>
      <c r="I542" s="151"/>
      <c r="J542" s="157"/>
      <c r="K542" s="157"/>
    </row>
    <row r="543" spans="1:11" ht="12.75" customHeight="1" hidden="1">
      <c r="A543" s="160"/>
      <c r="B543" s="113"/>
      <c r="C543" s="81"/>
      <c r="D543" s="81"/>
      <c r="E543" s="91"/>
      <c r="F543" s="151"/>
      <c r="G543" s="151"/>
      <c r="H543" s="151"/>
      <c r="I543" s="151"/>
      <c r="J543" s="157"/>
      <c r="K543" s="157"/>
    </row>
    <row r="544" spans="1:11" ht="0.75" customHeight="1">
      <c r="A544" s="160"/>
      <c r="B544" s="77"/>
      <c r="C544" s="81"/>
      <c r="D544" s="81"/>
      <c r="E544" s="81"/>
      <c r="F544" s="151"/>
      <c r="G544" s="151"/>
      <c r="H544" s="157"/>
      <c r="I544" s="157"/>
      <c r="J544" s="157"/>
      <c r="K544" s="157"/>
    </row>
    <row r="545" spans="1:11" ht="39.75" customHeight="1">
      <c r="A545" s="160"/>
      <c r="B545" s="64"/>
      <c r="C545" s="113"/>
      <c r="D545" s="113"/>
      <c r="E545" s="81"/>
      <c r="F545" s="151"/>
      <c r="G545" s="151"/>
      <c r="H545" s="151"/>
      <c r="I545" s="151"/>
      <c r="J545" s="169"/>
      <c r="K545" s="169"/>
    </row>
    <row r="546" spans="1:11" ht="0.75" customHeight="1">
      <c r="A546" s="160"/>
      <c r="B546" s="77"/>
      <c r="C546" s="113"/>
      <c r="D546" s="81"/>
      <c r="E546" s="81"/>
      <c r="F546" s="151"/>
      <c r="G546" s="151"/>
      <c r="H546" s="151"/>
      <c r="I546" s="151"/>
      <c r="J546" s="169"/>
      <c r="K546" s="169"/>
    </row>
    <row r="547" spans="1:11" ht="20.25" customHeight="1">
      <c r="A547" s="160"/>
      <c r="B547" s="64"/>
      <c r="C547" s="113"/>
      <c r="D547" s="113"/>
      <c r="E547" s="81"/>
      <c r="F547" s="151"/>
      <c r="G547" s="151"/>
      <c r="H547" s="151"/>
      <c r="I547" s="151"/>
      <c r="J547" s="169"/>
      <c r="K547" s="169"/>
    </row>
    <row r="548" spans="1:11" ht="24" customHeight="1">
      <c r="A548" s="218"/>
      <c r="B548" s="125"/>
      <c r="C548" s="91"/>
      <c r="D548" s="91"/>
      <c r="E548" s="91"/>
      <c r="F548" s="151"/>
      <c r="G548" s="151"/>
      <c r="H548" s="151"/>
      <c r="I548" s="151"/>
      <c r="J548" s="151"/>
      <c r="K548" s="151"/>
    </row>
    <row r="549" spans="1:11" ht="12.75" customHeight="1">
      <c r="A549" s="160"/>
      <c r="B549" s="91"/>
      <c r="C549" s="91"/>
      <c r="D549" s="91"/>
      <c r="E549" s="91"/>
      <c r="F549" s="151"/>
      <c r="G549" s="151"/>
      <c r="H549" s="151"/>
      <c r="I549" s="151"/>
      <c r="J549" s="151"/>
      <c r="K549" s="151"/>
    </row>
    <row r="550" spans="2:11" ht="15" customHeight="1" hidden="1">
      <c r="B550" s="81"/>
      <c r="C550" s="81"/>
      <c r="D550" s="81"/>
      <c r="E550" s="81"/>
      <c r="F550" s="151"/>
      <c r="G550" s="151"/>
      <c r="H550" s="151"/>
      <c r="I550" s="151"/>
      <c r="J550" s="157"/>
      <c r="K550" s="157"/>
    </row>
    <row r="551" spans="2:11" ht="0.75" customHeight="1">
      <c r="B551" s="77"/>
      <c r="C551" s="81"/>
      <c r="D551" s="81"/>
      <c r="E551" s="91"/>
      <c r="F551" s="151"/>
      <c r="G551" s="151"/>
      <c r="H551" s="151"/>
      <c r="I551" s="151"/>
      <c r="J551" s="157"/>
      <c r="K551" s="157"/>
    </row>
    <row r="552" spans="2:11" ht="3.75" customHeight="1" hidden="1">
      <c r="B552" s="81"/>
      <c r="C552" s="81"/>
      <c r="D552" s="81"/>
      <c r="E552" s="91"/>
      <c r="F552" s="151"/>
      <c r="G552" s="151"/>
      <c r="H552" s="151"/>
      <c r="I552" s="151"/>
      <c r="J552" s="157"/>
      <c r="K552" s="157"/>
    </row>
    <row r="553" spans="2:11" ht="29.25" customHeight="1">
      <c r="B553" s="76"/>
      <c r="C553" s="81"/>
      <c r="D553" s="81"/>
      <c r="E553" s="81"/>
      <c r="F553" s="151"/>
      <c r="G553" s="151"/>
      <c r="H553" s="157"/>
      <c r="I553" s="157"/>
      <c r="J553" s="157"/>
      <c r="K553" s="157"/>
    </row>
    <row r="554" spans="2:11" ht="13.5" customHeight="1">
      <c r="B554" s="81"/>
      <c r="C554" s="81"/>
      <c r="D554" s="81"/>
      <c r="E554" s="81"/>
      <c r="F554" s="151"/>
      <c r="G554" s="151"/>
      <c r="H554" s="151"/>
      <c r="I554" s="151"/>
      <c r="J554" s="157"/>
      <c r="K554" s="157"/>
    </row>
    <row r="555" spans="2:11" ht="0.75" customHeight="1">
      <c r="B555" s="81"/>
      <c r="C555" s="81"/>
      <c r="D555" s="81"/>
      <c r="E555" s="91"/>
      <c r="F555" s="151"/>
      <c r="G555" s="151"/>
      <c r="H555" s="151"/>
      <c r="I555" s="151"/>
      <c r="J555" s="157"/>
      <c r="K555" s="157"/>
    </row>
    <row r="556" spans="2:11" ht="24" customHeight="1">
      <c r="B556" s="91"/>
      <c r="C556" s="91"/>
      <c r="D556" s="91"/>
      <c r="E556" s="91"/>
      <c r="F556" s="151"/>
      <c r="G556" s="151"/>
      <c r="H556" s="151"/>
      <c r="I556" s="151"/>
      <c r="J556" s="151"/>
      <c r="K556" s="151"/>
    </row>
    <row r="557" spans="2:11" ht="0.75" customHeight="1">
      <c r="B557" s="81"/>
      <c r="C557" s="81"/>
      <c r="D557" s="81"/>
      <c r="E557" s="81"/>
      <c r="F557" s="151"/>
      <c r="G557" s="151"/>
      <c r="H557" s="151"/>
      <c r="I557" s="151"/>
      <c r="J557" s="157"/>
      <c r="K557" s="157"/>
    </row>
    <row r="558" spans="2:11" ht="0.75" customHeight="1" hidden="1">
      <c r="B558" s="81"/>
      <c r="C558" s="81"/>
      <c r="D558" s="81"/>
      <c r="E558" s="81"/>
      <c r="F558" s="151"/>
      <c r="G558" s="151"/>
      <c r="H558" s="151"/>
      <c r="I558" s="151"/>
      <c r="J558" s="157"/>
      <c r="K558" s="157"/>
    </row>
    <row r="559" spans="2:11" ht="2.25" customHeight="1" hidden="1">
      <c r="B559" s="113"/>
      <c r="C559" s="81"/>
      <c r="D559" s="81"/>
      <c r="E559" s="81"/>
      <c r="F559" s="151"/>
      <c r="G559" s="151"/>
      <c r="H559" s="151"/>
      <c r="I559" s="151"/>
      <c r="J559" s="157"/>
      <c r="K559" s="157"/>
    </row>
    <row r="560" spans="2:11" ht="3" customHeight="1" hidden="1">
      <c r="B560" s="77"/>
      <c r="C560" s="81"/>
      <c r="D560" s="81"/>
      <c r="E560" s="81"/>
      <c r="F560" s="151"/>
      <c r="G560" s="151"/>
      <c r="H560" s="157"/>
      <c r="I560" s="157"/>
      <c r="J560" s="157"/>
      <c r="K560" s="157"/>
    </row>
    <row r="561" spans="2:11" ht="37.5" customHeight="1">
      <c r="B561" s="64"/>
      <c r="C561" s="81"/>
      <c r="D561" s="81"/>
      <c r="E561" s="81"/>
      <c r="F561" s="151"/>
      <c r="G561" s="151"/>
      <c r="H561" s="157"/>
      <c r="I561" s="157"/>
      <c r="J561" s="157"/>
      <c r="K561" s="157"/>
    </row>
    <row r="562" spans="2:11" ht="1.5" customHeight="1" hidden="1">
      <c r="B562" s="77"/>
      <c r="C562" s="81"/>
      <c r="D562" s="81"/>
      <c r="E562" s="81"/>
      <c r="F562" s="151"/>
      <c r="G562" s="151"/>
      <c r="H562" s="157"/>
      <c r="I562" s="157"/>
      <c r="J562" s="157"/>
      <c r="K562" s="157"/>
    </row>
    <row r="563" spans="2:11" ht="12.75" customHeight="1">
      <c r="B563" s="77"/>
      <c r="C563" s="81"/>
      <c r="D563" s="81"/>
      <c r="E563" s="81"/>
      <c r="F563" s="151"/>
      <c r="G563" s="151"/>
      <c r="H563" s="157"/>
      <c r="I563" s="157"/>
      <c r="J563" s="157"/>
      <c r="K563" s="157"/>
    </row>
    <row r="564" spans="1:37" ht="23.25" customHeight="1">
      <c r="A564" s="218"/>
      <c r="B564" s="125"/>
      <c r="C564" s="91"/>
      <c r="D564" s="91"/>
      <c r="E564" s="91"/>
      <c r="F564" s="151"/>
      <c r="G564" s="151"/>
      <c r="H564" s="151"/>
      <c r="I564" s="151"/>
      <c r="J564" s="151"/>
      <c r="K564" s="151"/>
      <c r="L564" s="81"/>
      <c r="M564" s="81"/>
      <c r="N564" s="81"/>
      <c r="O564" s="81"/>
      <c r="P564" s="81"/>
      <c r="Q564" s="81"/>
      <c r="R564" s="9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J564" s="81"/>
      <c r="AK564" s="81"/>
    </row>
    <row r="565" spans="1:37" ht="17.25" customHeight="1">
      <c r="A565" s="160"/>
      <c r="B565" s="91"/>
      <c r="C565" s="91"/>
      <c r="D565" s="91"/>
      <c r="E565" s="9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9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J565" s="81"/>
      <c r="AK565" s="81"/>
    </row>
    <row r="566" spans="1:37" ht="16.5" customHeight="1">
      <c r="A566" s="160"/>
      <c r="B566" s="81"/>
      <c r="C566" s="81"/>
      <c r="D566" s="81"/>
      <c r="E566" s="91"/>
      <c r="F566" s="151"/>
      <c r="G566" s="151"/>
      <c r="H566" s="151"/>
      <c r="I566" s="151"/>
      <c r="J566" s="157"/>
      <c r="K566" s="157"/>
      <c r="L566" s="173"/>
      <c r="M566" s="173"/>
      <c r="N566" s="173"/>
      <c r="O566" s="173"/>
      <c r="P566" s="173"/>
      <c r="Q566" s="173"/>
      <c r="R566" s="9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J566" s="81"/>
      <c r="AK566" s="81"/>
    </row>
    <row r="567" spans="1:37" ht="1.5" customHeight="1" hidden="1">
      <c r="A567" s="160"/>
      <c r="B567" s="77"/>
      <c r="C567" s="81"/>
      <c r="D567" s="81"/>
      <c r="E567" s="91"/>
      <c r="F567" s="151"/>
      <c r="G567" s="151"/>
      <c r="H567" s="151"/>
      <c r="I567" s="151"/>
      <c r="J567" s="157"/>
      <c r="K567" s="157"/>
      <c r="L567" s="81"/>
      <c r="M567" s="81"/>
      <c r="N567" s="81"/>
      <c r="O567" s="81"/>
      <c r="P567" s="81"/>
      <c r="Q567" s="81"/>
      <c r="R567" s="9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J567" s="81"/>
      <c r="AK567" s="81"/>
    </row>
    <row r="568" spans="1:37" ht="36" customHeight="1">
      <c r="A568" s="160"/>
      <c r="B568" s="76"/>
      <c r="C568" s="81"/>
      <c r="D568" s="81"/>
      <c r="E568" s="81"/>
      <c r="F568" s="151"/>
      <c r="G568" s="151"/>
      <c r="H568" s="151"/>
      <c r="I568" s="151"/>
      <c r="J568" s="157"/>
      <c r="K568" s="157"/>
      <c r="L568" s="81"/>
      <c r="M568" s="81"/>
      <c r="N568" s="81"/>
      <c r="O568" s="81"/>
      <c r="P568" s="81"/>
      <c r="Q568" s="81"/>
      <c r="R568" s="9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J568" s="81"/>
      <c r="AK568" s="81"/>
    </row>
    <row r="569" spans="1:37" ht="23.25" customHeight="1" hidden="1">
      <c r="A569" s="160"/>
      <c r="B569" s="81"/>
      <c r="C569" s="81"/>
      <c r="D569" s="81"/>
      <c r="E569" s="91"/>
      <c r="F569" s="151"/>
      <c r="G569" s="151"/>
      <c r="H569" s="151"/>
      <c r="I569" s="151"/>
      <c r="J569" s="157"/>
      <c r="K569" s="157"/>
      <c r="L569" s="81"/>
      <c r="M569" s="81"/>
      <c r="N569" s="81"/>
      <c r="O569" s="81"/>
      <c r="P569" s="81"/>
      <c r="Q569" s="81"/>
      <c r="R569" s="9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J569" s="81"/>
      <c r="AK569" s="81"/>
    </row>
    <row r="570" spans="1:37" ht="12.75" customHeight="1" hidden="1">
      <c r="A570" s="160"/>
      <c r="B570" s="81"/>
      <c r="C570" s="81"/>
      <c r="D570" s="81"/>
      <c r="E570" s="81"/>
      <c r="F570" s="151"/>
      <c r="G570" s="151"/>
      <c r="H570" s="151"/>
      <c r="I570" s="151"/>
      <c r="J570" s="157"/>
      <c r="K570" s="157"/>
      <c r="L570" s="81"/>
      <c r="M570" s="81"/>
      <c r="N570" s="81"/>
      <c r="O570" s="81"/>
      <c r="P570" s="81"/>
      <c r="Q570" s="81"/>
      <c r="R570" s="9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J570" s="81"/>
      <c r="AK570" s="81"/>
    </row>
    <row r="571" spans="1:37" ht="11.25" customHeight="1">
      <c r="A571" s="160"/>
      <c r="B571" s="81"/>
      <c r="C571" s="81"/>
      <c r="D571" s="81"/>
      <c r="E571" s="91"/>
      <c r="F571" s="151"/>
      <c r="G571" s="151"/>
      <c r="H571" s="151"/>
      <c r="I571" s="151"/>
      <c r="J571" s="157"/>
      <c r="K571" s="157"/>
      <c r="L571" s="81"/>
      <c r="M571" s="81"/>
      <c r="N571" s="81"/>
      <c r="O571" s="81"/>
      <c r="P571" s="81"/>
      <c r="Q571" s="81"/>
      <c r="R571" s="9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J571" s="81"/>
      <c r="AK571" s="81"/>
    </row>
    <row r="572" spans="1:37" ht="14.25" customHeight="1">
      <c r="A572" s="160"/>
      <c r="B572" s="91"/>
      <c r="C572" s="91"/>
      <c r="D572" s="91"/>
      <c r="E572" s="9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9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J572" s="81"/>
      <c r="AK572" s="81"/>
    </row>
    <row r="573" spans="1:37" ht="12.75" customHeight="1">
      <c r="A573" s="160"/>
      <c r="B573" s="81"/>
      <c r="C573" s="81"/>
      <c r="D573" s="81"/>
      <c r="E573" s="81"/>
      <c r="F573" s="151"/>
      <c r="G573" s="151"/>
      <c r="H573" s="151"/>
      <c r="I573" s="151"/>
      <c r="J573" s="157"/>
      <c r="K573" s="157"/>
      <c r="L573" s="157"/>
      <c r="M573" s="157"/>
      <c r="N573" s="157"/>
      <c r="O573" s="157"/>
      <c r="P573" s="157"/>
      <c r="Q573" s="157"/>
      <c r="R573" s="9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J573" s="81"/>
      <c r="AK573" s="81"/>
    </row>
    <row r="574" spans="1:37" ht="14.25" customHeight="1">
      <c r="A574" s="160"/>
      <c r="B574" s="81"/>
      <c r="C574" s="81"/>
      <c r="D574" s="81"/>
      <c r="E574" s="91"/>
      <c r="F574" s="151"/>
      <c r="G574" s="151"/>
      <c r="H574" s="151"/>
      <c r="I574" s="151"/>
      <c r="J574" s="157"/>
      <c r="K574" s="157"/>
      <c r="L574" s="81"/>
      <c r="M574" s="81"/>
      <c r="N574" s="81"/>
      <c r="O574" s="81"/>
      <c r="P574" s="81"/>
      <c r="Q574" s="81"/>
      <c r="R574" s="9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J574" s="81"/>
      <c r="AK574" s="81"/>
    </row>
    <row r="575" spans="1:37" ht="3" customHeight="1">
      <c r="A575" s="160"/>
      <c r="B575" s="113"/>
      <c r="C575" s="81"/>
      <c r="D575" s="81"/>
      <c r="E575" s="91"/>
      <c r="F575" s="151"/>
      <c r="G575" s="151"/>
      <c r="H575" s="151"/>
      <c r="I575" s="151"/>
      <c r="J575" s="157"/>
      <c r="K575" s="157"/>
      <c r="L575" s="81"/>
      <c r="M575" s="81"/>
      <c r="N575" s="81"/>
      <c r="O575" s="81"/>
      <c r="P575" s="81"/>
      <c r="Q575" s="81"/>
      <c r="R575" s="9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J575" s="81"/>
      <c r="AK575" s="81"/>
    </row>
    <row r="576" spans="1:37" ht="21.75" customHeight="1">
      <c r="A576" s="160"/>
      <c r="B576" s="81"/>
      <c r="C576" s="81"/>
      <c r="D576" s="81"/>
      <c r="E576" s="91"/>
      <c r="F576" s="151"/>
      <c r="G576" s="151"/>
      <c r="H576" s="151"/>
      <c r="I576" s="151"/>
      <c r="J576" s="157"/>
      <c r="K576" s="157"/>
      <c r="L576" s="81"/>
      <c r="M576" s="81"/>
      <c r="N576" s="81"/>
      <c r="O576" s="81"/>
      <c r="P576" s="81"/>
      <c r="Q576" s="81"/>
      <c r="R576" s="9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J576" s="81"/>
      <c r="AK576" s="81"/>
    </row>
    <row r="577" spans="1:37" ht="12.75" customHeight="1">
      <c r="A577" s="160"/>
      <c r="B577" s="77"/>
      <c r="C577" s="81"/>
      <c r="D577" s="81"/>
      <c r="E577" s="81"/>
      <c r="F577" s="151"/>
      <c r="G577" s="151"/>
      <c r="H577" s="151"/>
      <c r="I577" s="151"/>
      <c r="J577" s="157"/>
      <c r="K577" s="157"/>
      <c r="L577" s="81"/>
      <c r="M577" s="81"/>
      <c r="N577" s="81"/>
      <c r="O577" s="81"/>
      <c r="P577" s="81"/>
      <c r="Q577" s="81"/>
      <c r="R577" s="9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J577" s="81"/>
      <c r="AK577" s="81"/>
    </row>
    <row r="578" spans="1:37" ht="39" customHeight="1" hidden="1">
      <c r="A578" s="160"/>
      <c r="B578" s="64"/>
      <c r="C578" s="113"/>
      <c r="D578" s="113"/>
      <c r="E578" s="81"/>
      <c r="F578" s="151"/>
      <c r="G578" s="151"/>
      <c r="H578" s="151"/>
      <c r="I578" s="151"/>
      <c r="J578" s="169"/>
      <c r="K578" s="169"/>
      <c r="L578" s="81"/>
      <c r="M578" s="81"/>
      <c r="N578" s="81"/>
      <c r="O578" s="81"/>
      <c r="P578" s="81"/>
      <c r="Q578" s="81"/>
      <c r="R578" s="9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J578" s="81"/>
      <c r="AK578" s="81"/>
    </row>
    <row r="579" spans="2:11" ht="12.75" customHeight="1">
      <c r="B579" s="77"/>
      <c r="C579" s="81"/>
      <c r="D579" s="81"/>
      <c r="E579" s="81"/>
      <c r="F579" s="151"/>
      <c r="G579" s="151"/>
      <c r="H579" s="157"/>
      <c r="I579" s="157"/>
      <c r="J579" s="157"/>
      <c r="K579" s="157"/>
    </row>
    <row r="580" spans="2:11" ht="12.75" customHeight="1">
      <c r="B580" s="77"/>
      <c r="C580" s="81"/>
      <c r="D580" s="81"/>
      <c r="E580" s="81"/>
      <c r="F580" s="151"/>
      <c r="G580" s="151"/>
      <c r="H580" s="157"/>
      <c r="I580" s="157"/>
      <c r="J580" s="157"/>
      <c r="K580" s="157"/>
    </row>
    <row r="581" spans="1:11" ht="23.25" customHeight="1">
      <c r="A581" s="218"/>
      <c r="B581" s="125"/>
      <c r="C581" s="91"/>
      <c r="D581" s="91"/>
      <c r="E581" s="91"/>
      <c r="F581" s="151"/>
      <c r="G581" s="151"/>
      <c r="H581" s="151"/>
      <c r="I581" s="151"/>
      <c r="J581" s="151"/>
      <c r="K581" s="151"/>
    </row>
    <row r="582" spans="1:11" ht="13.5" customHeight="1">
      <c r="A582" s="160"/>
      <c r="B582" s="91"/>
      <c r="C582" s="91"/>
      <c r="D582" s="91"/>
      <c r="E582" s="91"/>
      <c r="F582" s="151"/>
      <c r="G582" s="151"/>
      <c r="H582" s="151"/>
      <c r="I582" s="151"/>
      <c r="J582" s="151"/>
      <c r="K582" s="151"/>
    </row>
    <row r="583" spans="1:11" ht="14.25" customHeight="1" hidden="1">
      <c r="A583" s="160"/>
      <c r="B583" s="81"/>
      <c r="C583" s="81"/>
      <c r="D583" s="81"/>
      <c r="E583" s="81"/>
      <c r="F583" s="151"/>
      <c r="G583" s="151"/>
      <c r="H583" s="157"/>
      <c r="I583" s="157"/>
      <c r="J583" s="157"/>
      <c r="K583" s="157"/>
    </row>
    <row r="584" spans="1:11" ht="14.25" customHeight="1" hidden="1">
      <c r="A584" s="160"/>
      <c r="B584" s="77"/>
      <c r="C584" s="81"/>
      <c r="D584" s="81"/>
      <c r="E584" s="91"/>
      <c r="F584" s="151"/>
      <c r="G584" s="151"/>
      <c r="H584" s="151"/>
      <c r="I584" s="151"/>
      <c r="J584" s="157"/>
      <c r="K584" s="157"/>
    </row>
    <row r="585" spans="1:11" ht="11.25" customHeight="1" hidden="1">
      <c r="A585" s="75"/>
      <c r="B585" s="81"/>
      <c r="C585" s="81"/>
      <c r="D585" s="81"/>
      <c r="E585" s="81"/>
      <c r="F585" s="151"/>
      <c r="G585" s="151"/>
      <c r="H585" s="151"/>
      <c r="I585" s="151"/>
      <c r="J585" s="157"/>
      <c r="K585" s="157"/>
    </row>
    <row r="586" spans="1:11" ht="26.25" customHeight="1" hidden="1">
      <c r="A586" s="75"/>
      <c r="B586" s="77"/>
      <c r="C586" s="81"/>
      <c r="D586" s="81"/>
      <c r="E586" s="81"/>
      <c r="F586" s="151"/>
      <c r="G586" s="151"/>
      <c r="H586" s="151"/>
      <c r="I586" s="151"/>
      <c r="J586" s="157"/>
      <c r="K586" s="157"/>
    </row>
    <row r="587" spans="1:11" ht="27.75" customHeight="1">
      <c r="A587" s="75"/>
      <c r="B587" s="76"/>
      <c r="C587" s="81"/>
      <c r="D587" s="81"/>
      <c r="E587" s="81"/>
      <c r="F587" s="151"/>
      <c r="G587" s="151"/>
      <c r="H587" s="157"/>
      <c r="I587" s="157"/>
      <c r="J587" s="157"/>
      <c r="K587" s="157"/>
    </row>
    <row r="588" spans="1:11" ht="6" customHeight="1" hidden="1">
      <c r="A588" s="69"/>
      <c r="B588" s="81"/>
      <c r="C588" s="81"/>
      <c r="D588" s="81"/>
      <c r="E588" s="81"/>
      <c r="F588" s="151"/>
      <c r="G588" s="151"/>
      <c r="H588" s="151"/>
      <c r="I588" s="151"/>
      <c r="J588" s="157"/>
      <c r="K588" s="157"/>
    </row>
    <row r="589" spans="1:11" ht="12" customHeight="1">
      <c r="A589" s="160"/>
      <c r="B589" s="81"/>
      <c r="C589" s="81"/>
      <c r="D589" s="81"/>
      <c r="E589" s="91"/>
      <c r="F589" s="151"/>
      <c r="G589" s="151"/>
      <c r="H589" s="151"/>
      <c r="I589" s="151"/>
      <c r="J589" s="157"/>
      <c r="K589" s="157"/>
    </row>
    <row r="590" spans="1:11" ht="12.75" customHeight="1">
      <c r="A590" s="160"/>
      <c r="B590" s="91"/>
      <c r="C590" s="91"/>
      <c r="D590" s="91"/>
      <c r="E590" s="91"/>
      <c r="F590" s="151"/>
      <c r="G590" s="151"/>
      <c r="H590" s="151"/>
      <c r="I590" s="151"/>
      <c r="J590" s="151"/>
      <c r="K590" s="151"/>
    </row>
    <row r="591" spans="1:11" ht="20.25" customHeight="1">
      <c r="A591" s="160"/>
      <c r="B591" s="81"/>
      <c r="C591" s="81"/>
      <c r="D591" s="81"/>
      <c r="E591" s="81"/>
      <c r="F591" s="151"/>
      <c r="G591" s="151"/>
      <c r="H591" s="157"/>
      <c r="I591" s="157"/>
      <c r="J591" s="157"/>
      <c r="K591" s="157"/>
    </row>
    <row r="592" spans="1:11" ht="18" customHeight="1" hidden="1">
      <c r="A592" s="160"/>
      <c r="B592" s="81"/>
      <c r="C592" s="81"/>
      <c r="D592" s="81"/>
      <c r="E592" s="81"/>
      <c r="F592" s="151"/>
      <c r="G592" s="151"/>
      <c r="H592" s="157"/>
      <c r="I592" s="157"/>
      <c r="J592" s="157"/>
      <c r="K592" s="157"/>
    </row>
    <row r="593" spans="1:11" ht="14.25" customHeight="1" hidden="1">
      <c r="A593" s="160"/>
      <c r="B593" s="113"/>
      <c r="C593" s="81"/>
      <c r="D593" s="81"/>
      <c r="E593" s="81"/>
      <c r="F593" s="151"/>
      <c r="G593" s="151"/>
      <c r="H593" s="157"/>
      <c r="I593" s="157"/>
      <c r="J593" s="157"/>
      <c r="K593" s="157"/>
    </row>
    <row r="594" spans="1:11" ht="14.25" customHeight="1">
      <c r="A594" s="160"/>
      <c r="B594" s="81"/>
      <c r="C594" s="81"/>
      <c r="D594" s="81"/>
      <c r="E594" s="81"/>
      <c r="F594" s="151"/>
      <c r="G594" s="151"/>
      <c r="H594" s="157"/>
      <c r="I594" s="157"/>
      <c r="J594" s="157"/>
      <c r="K594" s="157"/>
    </row>
    <row r="595" spans="1:11" ht="14.25" customHeight="1">
      <c r="A595" s="160"/>
      <c r="B595" s="77"/>
      <c r="C595" s="81"/>
      <c r="D595" s="81"/>
      <c r="E595" s="81"/>
      <c r="F595" s="151"/>
      <c r="G595" s="151"/>
      <c r="H595" s="157"/>
      <c r="I595" s="157"/>
      <c r="J595" s="157"/>
      <c r="K595" s="157"/>
    </row>
    <row r="596" spans="1:11" ht="2.25" customHeight="1" hidden="1">
      <c r="A596" s="160"/>
      <c r="B596" s="64"/>
      <c r="C596" s="113"/>
      <c r="D596" s="113"/>
      <c r="E596" s="81"/>
      <c r="F596" s="151"/>
      <c r="G596" s="151"/>
      <c r="H596" s="151"/>
      <c r="I596" s="151"/>
      <c r="J596" s="169"/>
      <c r="K596" s="169"/>
    </row>
    <row r="597" spans="1:11" ht="41.25" customHeight="1">
      <c r="A597" s="160"/>
      <c r="B597" s="125"/>
      <c r="C597" s="91"/>
      <c r="D597" s="91"/>
      <c r="E597" s="91"/>
      <c r="F597" s="151"/>
      <c r="G597" s="151"/>
      <c r="H597" s="151"/>
      <c r="I597" s="151"/>
      <c r="J597" s="169"/>
      <c r="K597" s="169"/>
    </row>
    <row r="598" spans="1:11" ht="16.5" customHeight="1">
      <c r="A598" s="160"/>
      <c r="B598" s="91"/>
      <c r="C598" s="91"/>
      <c r="D598" s="91"/>
      <c r="E598" s="91"/>
      <c r="F598" s="151"/>
      <c r="G598" s="151"/>
      <c r="H598" s="151"/>
      <c r="I598" s="169"/>
      <c r="J598" s="169"/>
      <c r="K598" s="169"/>
    </row>
    <row r="599" spans="1:11" ht="3.75" customHeight="1" hidden="1">
      <c r="A599" s="160"/>
      <c r="B599" s="81"/>
      <c r="C599" s="81"/>
      <c r="D599" s="81"/>
      <c r="E599" s="81"/>
      <c r="F599" s="151"/>
      <c r="G599" s="151"/>
      <c r="H599" s="151"/>
      <c r="I599" s="151"/>
      <c r="J599" s="169"/>
      <c r="K599" s="169"/>
    </row>
    <row r="600" spans="1:11" ht="22.5" customHeight="1" hidden="1">
      <c r="A600" s="160"/>
      <c r="B600" s="81"/>
      <c r="C600" s="81"/>
      <c r="D600" s="81"/>
      <c r="E600" s="81"/>
      <c r="F600" s="151"/>
      <c r="G600" s="151"/>
      <c r="H600" s="151"/>
      <c r="I600" s="151"/>
      <c r="J600" s="169"/>
      <c r="K600" s="169"/>
    </row>
    <row r="601" spans="1:11" ht="2.25" customHeight="1">
      <c r="A601" s="75"/>
      <c r="B601" s="77"/>
      <c r="C601" s="81"/>
      <c r="D601" s="81"/>
      <c r="E601" s="81"/>
      <c r="F601" s="151"/>
      <c r="G601" s="151"/>
      <c r="H601" s="151"/>
      <c r="I601" s="151"/>
      <c r="J601" s="169"/>
      <c r="K601" s="169"/>
    </row>
    <row r="602" spans="1:11" ht="13.5" customHeight="1">
      <c r="A602" s="100"/>
      <c r="B602" s="76"/>
      <c r="C602" s="81"/>
      <c r="D602" s="81"/>
      <c r="E602" s="81"/>
      <c r="F602" s="151"/>
      <c r="G602" s="151"/>
      <c r="H602" s="151"/>
      <c r="I602" s="151"/>
      <c r="J602" s="153"/>
      <c r="K602" s="169"/>
    </row>
    <row r="603" spans="1:11" ht="21.75" customHeight="1">
      <c r="A603" s="160"/>
      <c r="B603" s="91"/>
      <c r="C603" s="91"/>
      <c r="D603" s="91"/>
      <c r="E603" s="91"/>
      <c r="F603" s="151"/>
      <c r="G603" s="151"/>
      <c r="H603" s="151"/>
      <c r="I603" s="151"/>
      <c r="J603" s="169"/>
      <c r="K603" s="169"/>
    </row>
    <row r="604" spans="1:11" ht="16.5" customHeight="1">
      <c r="A604" s="160"/>
      <c r="B604" s="81"/>
      <c r="C604" s="81"/>
      <c r="D604" s="81"/>
      <c r="E604" s="81"/>
      <c r="F604" s="151"/>
      <c r="G604" s="151"/>
      <c r="H604" s="151"/>
      <c r="I604" s="151"/>
      <c r="J604" s="169"/>
      <c r="K604" s="169"/>
    </row>
    <row r="605" spans="1:11" ht="16.5" customHeight="1" hidden="1">
      <c r="A605" s="160"/>
      <c r="B605" s="81"/>
      <c r="C605" s="81"/>
      <c r="D605" s="81"/>
      <c r="E605" s="81"/>
      <c r="F605" s="151"/>
      <c r="G605" s="151"/>
      <c r="H605" s="151"/>
      <c r="I605" s="151"/>
      <c r="J605" s="169"/>
      <c r="K605" s="169"/>
    </row>
    <row r="606" spans="1:11" ht="15" customHeight="1" hidden="1">
      <c r="A606" s="160"/>
      <c r="B606" s="113"/>
      <c r="C606" s="113"/>
      <c r="D606" s="81"/>
      <c r="E606" s="113"/>
      <c r="F606" s="151"/>
      <c r="G606" s="151"/>
      <c r="H606" s="151"/>
      <c r="I606" s="151"/>
      <c r="J606" s="169"/>
      <c r="K606" s="169"/>
    </row>
    <row r="607" spans="1:11" ht="3.75" customHeight="1" hidden="1">
      <c r="A607" s="160"/>
      <c r="B607" s="77"/>
      <c r="C607" s="81"/>
      <c r="D607" s="81"/>
      <c r="E607" s="81"/>
      <c r="F607" s="151"/>
      <c r="G607" s="151"/>
      <c r="H607" s="151"/>
      <c r="I607" s="151"/>
      <c r="J607" s="169"/>
      <c r="K607" s="169"/>
    </row>
    <row r="608" spans="1:11" ht="1.5" customHeight="1" hidden="1">
      <c r="A608" s="160"/>
      <c r="B608" s="64"/>
      <c r="C608" s="113"/>
      <c r="D608" s="113"/>
      <c r="E608" s="81"/>
      <c r="F608" s="151"/>
      <c r="G608" s="151"/>
      <c r="H608" s="151"/>
      <c r="I608" s="151"/>
      <c r="J608" s="169"/>
      <c r="K608" s="169"/>
    </row>
    <row r="609" spans="1:11" ht="48.75" customHeight="1">
      <c r="A609" s="160"/>
      <c r="B609" s="77"/>
      <c r="C609" s="113"/>
      <c r="D609" s="113"/>
      <c r="E609" s="81"/>
      <c r="F609" s="151"/>
      <c r="G609" s="151"/>
      <c r="H609" s="151"/>
      <c r="I609" s="151"/>
      <c r="J609" s="169"/>
      <c r="K609" s="169"/>
    </row>
    <row r="610" spans="2:11" ht="10.5" customHeight="1" hidden="1">
      <c r="B610" s="81"/>
      <c r="C610" s="81"/>
      <c r="D610" s="81"/>
      <c r="E610" s="81"/>
      <c r="F610" s="151"/>
      <c r="G610" s="151"/>
      <c r="H610" s="151"/>
      <c r="I610" s="151"/>
      <c r="J610" s="169"/>
      <c r="K610" s="169"/>
    </row>
    <row r="611" spans="1:11" ht="1.5" customHeight="1">
      <c r="A611" s="160"/>
      <c r="B611" s="64"/>
      <c r="C611" s="113"/>
      <c r="D611" s="113"/>
      <c r="E611" s="81"/>
      <c r="F611" s="151"/>
      <c r="G611" s="151"/>
      <c r="H611" s="151"/>
      <c r="I611" s="151"/>
      <c r="J611" s="169"/>
      <c r="K611" s="169"/>
    </row>
    <row r="612" spans="1:9" ht="40.5" customHeight="1">
      <c r="A612" s="160"/>
      <c r="B612" s="125"/>
      <c r="C612" s="91"/>
      <c r="D612" s="91"/>
      <c r="E612" s="91"/>
      <c r="F612" s="151"/>
      <c r="G612" s="151"/>
      <c r="H612" s="151"/>
      <c r="I612" s="151"/>
    </row>
    <row r="613" spans="1:9" ht="12" customHeight="1">
      <c r="A613" s="160"/>
      <c r="B613" s="91"/>
      <c r="C613" s="91"/>
      <c r="D613" s="91"/>
      <c r="E613" s="91"/>
      <c r="F613" s="151"/>
      <c r="G613" s="151"/>
      <c r="H613" s="151"/>
      <c r="I613" s="151"/>
    </row>
    <row r="614" spans="1:9" ht="18.75" customHeight="1">
      <c r="A614" s="160"/>
      <c r="B614" s="81"/>
      <c r="C614" s="81"/>
      <c r="D614" s="81"/>
      <c r="E614" s="81"/>
      <c r="F614" s="151"/>
      <c r="G614" s="151"/>
      <c r="H614" s="151"/>
      <c r="I614" s="151"/>
    </row>
    <row r="615" spans="1:9" ht="3.75" customHeight="1" hidden="1">
      <c r="A615" s="160"/>
      <c r="B615" s="81"/>
      <c r="C615" s="81"/>
      <c r="D615" s="81"/>
      <c r="E615" s="81"/>
      <c r="F615" s="151"/>
      <c r="G615" s="151"/>
      <c r="H615" s="151"/>
      <c r="I615" s="151"/>
    </row>
    <row r="616" spans="1:9" ht="27" customHeight="1">
      <c r="A616" s="75"/>
      <c r="B616" s="76"/>
      <c r="C616" s="81"/>
      <c r="D616" s="81"/>
      <c r="E616" s="81"/>
      <c r="F616" s="151"/>
      <c r="G616" s="151"/>
      <c r="H616" s="151"/>
      <c r="I616" s="151"/>
    </row>
    <row r="617" spans="1:9" ht="18" customHeight="1">
      <c r="A617" s="100"/>
      <c r="B617" s="76"/>
      <c r="C617" s="81"/>
      <c r="D617" s="81"/>
      <c r="E617" s="81"/>
      <c r="F617" s="151"/>
      <c r="G617" s="151"/>
      <c r="H617" s="151"/>
      <c r="I617" s="151"/>
    </row>
    <row r="618" spans="1:9" ht="21" customHeight="1">
      <c r="A618" s="160"/>
      <c r="B618" s="91"/>
      <c r="C618" s="91"/>
      <c r="D618" s="91"/>
      <c r="E618" s="91"/>
      <c r="F618" s="151"/>
      <c r="G618" s="151"/>
      <c r="H618" s="151"/>
      <c r="I618" s="151"/>
    </row>
    <row r="619" spans="1:9" ht="13.5" customHeight="1">
      <c r="A619" s="160"/>
      <c r="B619" s="81"/>
      <c r="C619" s="81"/>
      <c r="D619" s="81"/>
      <c r="E619" s="81"/>
      <c r="F619" s="151"/>
      <c r="G619" s="151"/>
      <c r="H619" s="151"/>
      <c r="I619" s="151"/>
    </row>
    <row r="620" spans="1:9" ht="12" customHeight="1">
      <c r="A620" s="160"/>
      <c r="B620" s="81"/>
      <c r="C620" s="81"/>
      <c r="D620" s="81"/>
      <c r="E620" s="81"/>
      <c r="F620" s="151"/>
      <c r="G620" s="151"/>
      <c r="H620" s="151"/>
      <c r="I620" s="151"/>
    </row>
    <row r="621" spans="1:9" ht="12.75" customHeight="1">
      <c r="A621" s="160"/>
      <c r="B621" s="113"/>
      <c r="C621" s="113"/>
      <c r="D621" s="81"/>
      <c r="E621" s="113"/>
      <c r="F621" s="151"/>
      <c r="G621" s="151"/>
      <c r="H621" s="151"/>
      <c r="I621" s="151"/>
    </row>
    <row r="622" spans="1:9" ht="11.25" customHeight="1">
      <c r="A622" s="160"/>
      <c r="B622" s="77"/>
      <c r="C622" s="81"/>
      <c r="D622" s="81"/>
      <c r="E622" s="81"/>
      <c r="F622" s="151"/>
      <c r="G622" s="151"/>
      <c r="H622" s="151"/>
      <c r="I622" s="151"/>
    </row>
    <row r="623" spans="1:9" ht="39" customHeight="1">
      <c r="A623" s="160"/>
      <c r="B623" s="64"/>
      <c r="C623" s="113"/>
      <c r="D623" s="113"/>
      <c r="E623" s="81"/>
      <c r="F623" s="151"/>
      <c r="G623" s="151"/>
      <c r="H623" s="151"/>
      <c r="I623" s="151"/>
    </row>
    <row r="624" spans="2:9" ht="15" customHeight="1">
      <c r="B624" s="81"/>
      <c r="C624" s="81"/>
      <c r="D624" s="81"/>
      <c r="E624" s="81"/>
      <c r="F624" s="151"/>
      <c r="G624" s="151"/>
      <c r="H624" s="151"/>
      <c r="I624" s="151"/>
    </row>
    <row r="625" spans="2:9" ht="14.25" customHeight="1">
      <c r="B625" s="91"/>
      <c r="C625" s="81"/>
      <c r="D625" s="81"/>
      <c r="E625" s="81"/>
      <c r="F625" s="151"/>
      <c r="G625" s="151"/>
      <c r="H625" s="151"/>
      <c r="I625" s="151"/>
    </row>
    <row r="626" spans="1:9" ht="24.75" customHeight="1" hidden="1">
      <c r="A626" s="215"/>
      <c r="B626" s="125"/>
      <c r="C626" s="91"/>
      <c r="D626" s="91"/>
      <c r="E626" s="91"/>
      <c r="F626" s="151"/>
      <c r="G626" s="151"/>
      <c r="H626" s="151"/>
      <c r="I626" s="151"/>
    </row>
    <row r="627" spans="1:9" ht="14.25" customHeight="1" hidden="1">
      <c r="A627" s="160"/>
      <c r="B627" s="91"/>
      <c r="C627" s="91"/>
      <c r="D627" s="91"/>
      <c r="E627" s="91"/>
      <c r="F627" s="151"/>
      <c r="G627" s="151"/>
      <c r="H627" s="151"/>
      <c r="I627" s="151"/>
    </row>
    <row r="628" spans="1:9" ht="14.25" customHeight="1" hidden="1">
      <c r="A628" s="160"/>
      <c r="B628" s="81"/>
      <c r="C628" s="81"/>
      <c r="D628" s="81"/>
      <c r="E628" s="81"/>
      <c r="F628" s="151"/>
      <c r="G628" s="151"/>
      <c r="H628" s="151"/>
      <c r="I628" s="151"/>
    </row>
    <row r="629" spans="1:9" ht="3" customHeight="1" hidden="1">
      <c r="A629" s="75"/>
      <c r="B629" s="76"/>
      <c r="C629" s="81"/>
      <c r="D629" s="81"/>
      <c r="E629" s="81"/>
      <c r="F629" s="151"/>
      <c r="G629" s="151"/>
      <c r="H629" s="219"/>
      <c r="I629" s="151"/>
    </row>
    <row r="630" spans="1:9" ht="31.5" customHeight="1" hidden="1">
      <c r="A630" s="75"/>
      <c r="B630" s="76"/>
      <c r="C630" s="81"/>
      <c r="D630" s="81"/>
      <c r="E630" s="81"/>
      <c r="F630" s="151"/>
      <c r="G630" s="151"/>
      <c r="H630" s="219"/>
      <c r="I630" s="151"/>
    </row>
    <row r="631" spans="1:9" ht="26.25" customHeight="1" hidden="1">
      <c r="A631" s="160"/>
      <c r="B631" s="91"/>
      <c r="C631" s="91"/>
      <c r="D631" s="91"/>
      <c r="E631" s="91"/>
      <c r="F631" s="151"/>
      <c r="G631" s="151"/>
      <c r="H631" s="151"/>
      <c r="I631" s="151"/>
    </row>
    <row r="632" spans="1:9" ht="15.75" customHeight="1" hidden="1">
      <c r="A632" s="160"/>
      <c r="B632" s="81"/>
      <c r="C632" s="81"/>
      <c r="D632" s="81"/>
      <c r="E632" s="81"/>
      <c r="F632" s="151"/>
      <c r="G632" s="151"/>
      <c r="H632" s="151"/>
      <c r="I632" s="151"/>
    </row>
    <row r="633" spans="1:9" ht="23.25" customHeight="1" hidden="1">
      <c r="A633" s="160"/>
      <c r="B633" s="81"/>
      <c r="C633" s="81"/>
      <c r="D633" s="81"/>
      <c r="E633" s="81"/>
      <c r="F633" s="151"/>
      <c r="G633" s="151"/>
      <c r="H633" s="151"/>
      <c r="I633" s="151"/>
    </row>
    <row r="634" spans="1:9" ht="16.5" customHeight="1" hidden="1">
      <c r="A634" s="160"/>
      <c r="B634" s="113"/>
      <c r="C634" s="113"/>
      <c r="D634" s="81"/>
      <c r="E634" s="113"/>
      <c r="F634" s="151"/>
      <c r="G634" s="151"/>
      <c r="H634" s="151"/>
      <c r="I634" s="151"/>
    </row>
    <row r="635" spans="1:9" ht="39" customHeight="1" hidden="1">
      <c r="A635" s="160"/>
      <c r="B635" s="64"/>
      <c r="C635" s="113"/>
      <c r="D635" s="113"/>
      <c r="E635" s="81"/>
      <c r="F635" s="151"/>
      <c r="G635" s="151"/>
      <c r="H635" s="151"/>
      <c r="I635" s="151"/>
    </row>
    <row r="636" spans="1:9" ht="17.25" customHeight="1" hidden="1">
      <c r="A636" s="160"/>
      <c r="B636" s="77"/>
      <c r="C636" s="81"/>
      <c r="D636" s="81"/>
      <c r="E636" s="81"/>
      <c r="F636" s="151"/>
      <c r="G636" s="151"/>
      <c r="H636" s="151"/>
      <c r="I636" s="151"/>
    </row>
    <row r="637" ht="1.5" customHeight="1"/>
    <row r="638" spans="1:37" ht="15.75" customHeight="1">
      <c r="A638" s="160"/>
      <c r="B638" s="91"/>
      <c r="C638" s="91"/>
      <c r="D638" s="91"/>
      <c r="E638" s="91"/>
      <c r="F638" s="151"/>
      <c r="G638" s="151"/>
      <c r="H638" s="151"/>
      <c r="I638" s="151"/>
      <c r="J638" s="151"/>
      <c r="K638" s="151"/>
      <c r="L638" s="81"/>
      <c r="M638" s="81"/>
      <c r="N638" s="81"/>
      <c r="O638" s="81"/>
      <c r="P638" s="81"/>
      <c r="Q638" s="81"/>
      <c r="R638" s="9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J638" s="81"/>
      <c r="AK638" s="81"/>
    </row>
    <row r="639" spans="1:37" ht="12.75" customHeight="1">
      <c r="A639" s="160"/>
      <c r="B639" s="91"/>
      <c r="C639" s="91"/>
      <c r="D639" s="91"/>
      <c r="E639" s="91"/>
      <c r="F639" s="151"/>
      <c r="G639" s="151"/>
      <c r="H639" s="151"/>
      <c r="I639" s="151"/>
      <c r="J639" s="151"/>
      <c r="K639" s="151"/>
      <c r="L639" s="81"/>
      <c r="M639" s="81"/>
      <c r="N639" s="81"/>
      <c r="O639" s="81"/>
      <c r="P639" s="81"/>
      <c r="Q639" s="81"/>
      <c r="R639" s="9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J639" s="81"/>
      <c r="AK639" s="81"/>
    </row>
    <row r="640" spans="1:37" ht="14.25" customHeight="1" hidden="1">
      <c r="A640" s="160"/>
      <c r="B640" s="81"/>
      <c r="C640" s="81"/>
      <c r="D640" s="81"/>
      <c r="E640" s="81"/>
      <c r="F640" s="151"/>
      <c r="G640" s="151"/>
      <c r="H640" s="151"/>
      <c r="I640" s="151"/>
      <c r="J640" s="157"/>
      <c r="K640" s="157"/>
      <c r="L640" s="81"/>
      <c r="M640" s="81"/>
      <c r="N640" s="81"/>
      <c r="O640" s="81"/>
      <c r="P640" s="81"/>
      <c r="Q640" s="81"/>
      <c r="R640" s="9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J640" s="81"/>
      <c r="AK640" s="81"/>
    </row>
    <row r="641" spans="1:37" ht="24.75" customHeight="1" hidden="1">
      <c r="A641" s="160"/>
      <c r="B641" s="77"/>
      <c r="C641" s="81"/>
      <c r="D641" s="81"/>
      <c r="E641" s="81"/>
      <c r="F641" s="151"/>
      <c r="G641" s="151"/>
      <c r="H641" s="151"/>
      <c r="I641" s="151"/>
      <c r="J641" s="157"/>
      <c r="K641" s="157"/>
      <c r="L641" s="81"/>
      <c r="M641" s="81"/>
      <c r="N641" s="81"/>
      <c r="O641" s="81"/>
      <c r="P641" s="81"/>
      <c r="Q641" s="81"/>
      <c r="R641" s="9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J641" s="81"/>
      <c r="AK641" s="81"/>
    </row>
    <row r="642" spans="1:37" ht="15.75" customHeight="1">
      <c r="A642" s="75"/>
      <c r="B642" s="81"/>
      <c r="C642" s="81"/>
      <c r="D642" s="81"/>
      <c r="E642" s="81"/>
      <c r="F642" s="151"/>
      <c r="G642" s="151"/>
      <c r="H642" s="151"/>
      <c r="I642" s="151"/>
      <c r="J642" s="157"/>
      <c r="K642" s="157"/>
      <c r="L642" s="81"/>
      <c r="M642" s="81"/>
      <c r="N642" s="81"/>
      <c r="O642" s="81"/>
      <c r="P642" s="81"/>
      <c r="Q642" s="81"/>
      <c r="R642" s="9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J642" s="81"/>
      <c r="AK642" s="81"/>
    </row>
    <row r="643" spans="1:37" ht="0.75" customHeight="1">
      <c r="A643" s="75"/>
      <c r="B643" s="76"/>
      <c r="C643" s="81"/>
      <c r="D643" s="81"/>
      <c r="E643" s="81"/>
      <c r="F643" s="151"/>
      <c r="G643" s="151"/>
      <c r="H643" s="151"/>
      <c r="I643" s="151"/>
      <c r="J643" s="157"/>
      <c r="K643" s="157"/>
      <c r="L643" s="81"/>
      <c r="M643" s="81"/>
      <c r="N643" s="81"/>
      <c r="O643" s="81"/>
      <c r="P643" s="81"/>
      <c r="Q643" s="81"/>
      <c r="R643" s="9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J643" s="81"/>
      <c r="AK643" s="81"/>
    </row>
    <row r="644" spans="1:37" ht="13.5" customHeight="1">
      <c r="A644" s="69"/>
      <c r="B644" s="81"/>
      <c r="C644" s="81"/>
      <c r="D644" s="81"/>
      <c r="E644" s="81"/>
      <c r="F644" s="151"/>
      <c r="G644" s="151"/>
      <c r="H644" s="151"/>
      <c r="I644" s="151"/>
      <c r="J644" s="157"/>
      <c r="K644" s="157"/>
      <c r="L644" s="81"/>
      <c r="M644" s="81"/>
      <c r="N644" s="81"/>
      <c r="O644" s="81"/>
      <c r="P644" s="81"/>
      <c r="Q644" s="81"/>
      <c r="R644" s="9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J644" s="81"/>
      <c r="AK644" s="81"/>
    </row>
    <row r="645" spans="1:37" ht="21" customHeight="1">
      <c r="A645" s="160"/>
      <c r="B645" s="91"/>
      <c r="C645" s="91"/>
      <c r="D645" s="91"/>
      <c r="E645" s="91"/>
      <c r="F645" s="151"/>
      <c r="G645" s="151"/>
      <c r="H645" s="151"/>
      <c r="I645" s="151"/>
      <c r="J645" s="151"/>
      <c r="K645" s="151"/>
      <c r="L645" s="81"/>
      <c r="M645" s="81"/>
      <c r="N645" s="81"/>
      <c r="O645" s="81"/>
      <c r="P645" s="81"/>
      <c r="Q645" s="81"/>
      <c r="R645" s="9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J645" s="81"/>
      <c r="AK645" s="81"/>
    </row>
    <row r="646" spans="1:11" ht="17.25" customHeight="1">
      <c r="A646" s="160"/>
      <c r="B646" s="81"/>
      <c r="C646" s="81"/>
      <c r="D646" s="81"/>
      <c r="E646" s="81"/>
      <c r="F646" s="151"/>
      <c r="G646" s="151"/>
      <c r="H646" s="157"/>
      <c r="I646" s="157"/>
      <c r="J646" s="157"/>
      <c r="K646" s="157"/>
    </row>
    <row r="647" spans="1:11" ht="12" customHeight="1">
      <c r="A647" s="160"/>
      <c r="B647" s="81"/>
      <c r="C647" s="81"/>
      <c r="D647" s="81"/>
      <c r="E647" s="81"/>
      <c r="F647" s="151"/>
      <c r="G647" s="151"/>
      <c r="H647" s="157"/>
      <c r="I647" s="157"/>
      <c r="J647" s="157"/>
      <c r="K647" s="157"/>
    </row>
    <row r="648" spans="1:11" ht="11.25" customHeight="1">
      <c r="A648" s="160"/>
      <c r="B648" s="113"/>
      <c r="C648" s="81"/>
      <c r="D648" s="81"/>
      <c r="E648" s="81"/>
      <c r="F648" s="151"/>
      <c r="G648" s="151"/>
      <c r="H648" s="157"/>
      <c r="I648" s="157"/>
      <c r="J648" s="157"/>
      <c r="K648" s="157"/>
    </row>
    <row r="649" spans="1:11" ht="14.25" customHeight="1">
      <c r="A649" s="160"/>
      <c r="B649" s="77"/>
      <c r="C649" s="81"/>
      <c r="D649" s="81"/>
      <c r="E649" s="81"/>
      <c r="F649" s="151"/>
      <c r="G649" s="151"/>
      <c r="H649" s="157"/>
      <c r="I649" s="157"/>
      <c r="J649" s="157"/>
      <c r="K649" s="157"/>
    </row>
    <row r="650" spans="1:11" ht="17.25" customHeight="1">
      <c r="A650" s="160"/>
      <c r="B650" s="80"/>
      <c r="C650" s="81"/>
      <c r="D650" s="81"/>
      <c r="E650" s="81"/>
      <c r="F650" s="151"/>
      <c r="G650" s="151"/>
      <c r="H650" s="157"/>
      <c r="I650" s="157"/>
      <c r="J650" s="157"/>
      <c r="K650" s="157"/>
    </row>
    <row r="651" spans="1:11" ht="3" customHeight="1" hidden="1">
      <c r="A651" s="160"/>
      <c r="B651" s="64"/>
      <c r="C651" s="113"/>
      <c r="D651" s="113"/>
      <c r="E651" s="91"/>
      <c r="F651" s="151"/>
      <c r="G651" s="151"/>
      <c r="H651" s="151"/>
      <c r="I651" s="151"/>
      <c r="J651" s="169"/>
      <c r="K651" s="169"/>
    </row>
    <row r="652" spans="1:11" ht="16.5" customHeight="1">
      <c r="A652" s="160"/>
      <c r="B652" s="64"/>
      <c r="C652" s="113"/>
      <c r="D652" s="113"/>
      <c r="E652" s="91"/>
      <c r="F652" s="151"/>
      <c r="G652" s="151"/>
      <c r="H652" s="151"/>
      <c r="I652" s="151"/>
      <c r="J652" s="169"/>
      <c r="K652" s="169"/>
    </row>
    <row r="653" spans="1:11" ht="25.5" customHeight="1">
      <c r="A653" s="160"/>
      <c r="B653" s="125"/>
      <c r="C653" s="91"/>
      <c r="D653" s="91"/>
      <c r="E653" s="91"/>
      <c r="F653" s="151"/>
      <c r="G653" s="151"/>
      <c r="H653" s="151"/>
      <c r="I653" s="151"/>
      <c r="J653" s="169"/>
      <c r="K653" s="169"/>
    </row>
    <row r="654" spans="1:11" ht="16.5" customHeight="1">
      <c r="A654" s="160"/>
      <c r="B654" s="91"/>
      <c r="C654" s="91"/>
      <c r="D654" s="91"/>
      <c r="E654" s="91"/>
      <c r="F654" s="151"/>
      <c r="G654" s="151"/>
      <c r="H654" s="151"/>
      <c r="I654" s="151"/>
      <c r="J654" s="169"/>
      <c r="K654" s="169"/>
    </row>
    <row r="655" spans="1:11" ht="15.75" customHeight="1">
      <c r="A655" s="160"/>
      <c r="B655" s="81"/>
      <c r="C655" s="81"/>
      <c r="D655" s="81"/>
      <c r="E655" s="81"/>
      <c r="F655" s="151"/>
      <c r="G655" s="151"/>
      <c r="H655" s="151"/>
      <c r="I655" s="151"/>
      <c r="J655" s="169"/>
      <c r="K655" s="169"/>
    </row>
    <row r="656" spans="1:11" ht="1.5" customHeight="1">
      <c r="A656" s="75"/>
      <c r="B656" s="104"/>
      <c r="C656" s="81"/>
      <c r="D656" s="81"/>
      <c r="E656" s="81"/>
      <c r="F656" s="151"/>
      <c r="G656" s="151"/>
      <c r="H656" s="151"/>
      <c r="I656" s="151"/>
      <c r="J656" s="169"/>
      <c r="K656" s="169"/>
    </row>
    <row r="657" spans="1:11" ht="24.75" customHeight="1">
      <c r="A657" s="75"/>
      <c r="B657" s="76"/>
      <c r="C657" s="81"/>
      <c r="D657" s="81"/>
      <c r="E657" s="81"/>
      <c r="F657" s="151"/>
      <c r="G657" s="151"/>
      <c r="H657" s="151"/>
      <c r="I657" s="151"/>
      <c r="J657" s="169"/>
      <c r="K657" s="169"/>
    </row>
    <row r="658" spans="1:11" ht="14.25" customHeight="1">
      <c r="A658" s="75"/>
      <c r="B658" s="76"/>
      <c r="C658" s="81"/>
      <c r="D658" s="81"/>
      <c r="E658" s="81"/>
      <c r="F658" s="151"/>
      <c r="G658" s="151"/>
      <c r="H658" s="151"/>
      <c r="I658" s="151"/>
      <c r="J658" s="169"/>
      <c r="K658" s="169"/>
    </row>
    <row r="659" spans="1:11" ht="14.25" customHeight="1">
      <c r="A659" s="75"/>
      <c r="B659" s="104"/>
      <c r="C659" s="81"/>
      <c r="D659" s="81"/>
      <c r="E659" s="81"/>
      <c r="F659" s="151"/>
      <c r="G659" s="151"/>
      <c r="H659" s="151"/>
      <c r="I659" s="151"/>
      <c r="J659" s="169"/>
      <c r="K659" s="169"/>
    </row>
    <row r="660" spans="1:11" ht="16.5" customHeight="1">
      <c r="A660" s="160"/>
      <c r="B660" s="91"/>
      <c r="C660" s="91"/>
      <c r="D660" s="91"/>
      <c r="E660" s="91"/>
      <c r="F660" s="151"/>
      <c r="G660" s="151"/>
      <c r="H660" s="151"/>
      <c r="I660" s="151"/>
      <c r="J660" s="169"/>
      <c r="K660" s="169"/>
    </row>
    <row r="661" spans="1:11" ht="16.5" customHeight="1" hidden="1">
      <c r="A661" s="160"/>
      <c r="B661" s="81"/>
      <c r="C661" s="81"/>
      <c r="D661" s="81"/>
      <c r="E661" s="81"/>
      <c r="F661" s="151"/>
      <c r="G661" s="151"/>
      <c r="H661" s="151"/>
      <c r="I661" s="151"/>
      <c r="J661" s="169"/>
      <c r="K661" s="169"/>
    </row>
    <row r="662" spans="1:11" ht="16.5" customHeight="1" hidden="1">
      <c r="A662" s="160"/>
      <c r="B662" s="81"/>
      <c r="C662" s="81"/>
      <c r="D662" s="81"/>
      <c r="E662" s="81"/>
      <c r="F662" s="151"/>
      <c r="G662" s="151"/>
      <c r="H662" s="151"/>
      <c r="I662" s="151"/>
      <c r="J662" s="169"/>
      <c r="K662" s="169"/>
    </row>
    <row r="663" spans="1:11" ht="16.5" customHeight="1" hidden="1">
      <c r="A663" s="160"/>
      <c r="B663" s="113"/>
      <c r="C663" s="113"/>
      <c r="D663" s="81"/>
      <c r="E663" s="113"/>
      <c r="F663" s="151"/>
      <c r="G663" s="151"/>
      <c r="H663" s="151"/>
      <c r="I663" s="151"/>
      <c r="J663" s="169"/>
      <c r="K663" s="169"/>
    </row>
    <row r="664" spans="1:11" ht="61.5" customHeight="1" hidden="1">
      <c r="A664" s="160"/>
      <c r="B664" s="64"/>
      <c r="C664" s="113"/>
      <c r="D664" s="113"/>
      <c r="E664" s="81"/>
      <c r="F664" s="151"/>
      <c r="G664" s="151"/>
      <c r="H664" s="151"/>
      <c r="I664" s="151"/>
      <c r="J664" s="169"/>
      <c r="K664" s="169"/>
    </row>
    <row r="665" spans="1:11" ht="16.5" customHeight="1">
      <c r="A665" s="160"/>
      <c r="B665" s="77"/>
      <c r="C665" s="81"/>
      <c r="D665" s="81"/>
      <c r="E665" s="81"/>
      <c r="F665" s="151"/>
      <c r="G665" s="151"/>
      <c r="H665" s="151"/>
      <c r="I665" s="151"/>
      <c r="J665" s="169"/>
      <c r="K665" s="169"/>
    </row>
    <row r="666" spans="6:7" ht="16.5" customHeight="1">
      <c r="F666" s="151"/>
      <c r="G666" s="151"/>
    </row>
    <row r="667" spans="1:37" ht="18.75" customHeight="1">
      <c r="A667" s="160"/>
      <c r="B667" s="124"/>
      <c r="C667" s="113"/>
      <c r="D667" s="113"/>
      <c r="E667" s="91"/>
      <c r="F667" s="151"/>
      <c r="G667" s="151"/>
      <c r="H667" s="151"/>
      <c r="I667" s="151"/>
      <c r="J667" s="169"/>
      <c r="K667" s="169"/>
      <c r="L667" s="113"/>
      <c r="M667" s="113"/>
      <c r="N667" s="113"/>
      <c r="O667" s="113"/>
      <c r="P667" s="113"/>
      <c r="Q667" s="113"/>
      <c r="R667" s="8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J667" s="81"/>
      <c r="AK667" s="81"/>
    </row>
    <row r="668" spans="1:37" ht="12" customHeight="1">
      <c r="A668" s="160"/>
      <c r="B668" s="91"/>
      <c r="C668" s="91"/>
      <c r="D668" s="91"/>
      <c r="E668" s="9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8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J668" s="81"/>
      <c r="AK668" s="81"/>
    </row>
    <row r="669" spans="1:37" ht="1.5" customHeight="1" hidden="1">
      <c r="A669" s="69"/>
      <c r="B669" s="81"/>
      <c r="C669" s="113"/>
      <c r="D669" s="113"/>
      <c r="E669" s="91"/>
      <c r="F669" s="151"/>
      <c r="G669" s="151"/>
      <c r="H669" s="151"/>
      <c r="I669" s="151"/>
      <c r="J669" s="169"/>
      <c r="K669" s="169"/>
      <c r="L669" s="175"/>
      <c r="M669" s="175"/>
      <c r="N669" s="175"/>
      <c r="O669" s="175"/>
      <c r="P669" s="175"/>
      <c r="Q669" s="175"/>
      <c r="R669" s="8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J669" s="81"/>
      <c r="AK669" s="81"/>
    </row>
    <row r="670" spans="1:37" ht="40.5" customHeight="1">
      <c r="A670" s="75"/>
      <c r="B670" s="76"/>
      <c r="C670" s="81"/>
      <c r="D670" s="81"/>
      <c r="E670" s="81"/>
      <c r="F670" s="151"/>
      <c r="G670" s="151"/>
      <c r="H670" s="151"/>
      <c r="I670" s="151"/>
      <c r="J670" s="157"/>
      <c r="K670" s="157"/>
      <c r="L670" s="81"/>
      <c r="M670" s="81"/>
      <c r="N670" s="81"/>
      <c r="O670" s="81"/>
      <c r="P670" s="81"/>
      <c r="Q670" s="81"/>
      <c r="R670" s="8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J670" s="81"/>
      <c r="AK670" s="81"/>
    </row>
    <row r="671" spans="1:37" ht="3" customHeight="1" hidden="1">
      <c r="A671" s="69"/>
      <c r="B671" s="81"/>
      <c r="C671" s="81"/>
      <c r="D671" s="81"/>
      <c r="E671" s="81"/>
      <c r="F671" s="151"/>
      <c r="G671" s="151"/>
      <c r="H671" s="151"/>
      <c r="I671" s="151"/>
      <c r="J671" s="157"/>
      <c r="K671" s="157"/>
      <c r="L671" s="81"/>
      <c r="M671" s="81"/>
      <c r="N671" s="81"/>
      <c r="O671" s="81"/>
      <c r="P671" s="81"/>
      <c r="Q671" s="81"/>
      <c r="R671" s="8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J671" s="81"/>
      <c r="AK671" s="81"/>
    </row>
    <row r="672" spans="1:37" ht="0.75" customHeight="1" hidden="1">
      <c r="A672" s="69"/>
      <c r="B672" s="81"/>
      <c r="C672" s="69"/>
      <c r="D672" s="69"/>
      <c r="E672" s="91"/>
      <c r="F672" s="151"/>
      <c r="G672" s="151"/>
      <c r="H672" s="151"/>
      <c r="I672" s="151"/>
      <c r="J672" s="166"/>
      <c r="K672" s="166"/>
      <c r="L672" s="69"/>
      <c r="M672" s="69"/>
      <c r="N672" s="69"/>
      <c r="O672" s="69"/>
      <c r="P672" s="69"/>
      <c r="Q672" s="69"/>
      <c r="R672" s="8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J672" s="81"/>
      <c r="AK672" s="81"/>
    </row>
    <row r="673" spans="1:37" ht="22.5" customHeight="1">
      <c r="A673" s="69"/>
      <c r="B673" s="91"/>
      <c r="C673" s="91"/>
      <c r="D673" s="91"/>
      <c r="E673" s="91"/>
      <c r="F673" s="151"/>
      <c r="G673" s="151"/>
      <c r="H673" s="91"/>
      <c r="I673" s="151"/>
      <c r="J673" s="151"/>
      <c r="K673" s="151"/>
      <c r="L673" s="151"/>
      <c r="M673" s="151"/>
      <c r="N673" s="151"/>
      <c r="O673" s="151"/>
      <c r="P673" s="151"/>
      <c r="Q673" s="151"/>
      <c r="R673" s="8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J673" s="81"/>
      <c r="AK673" s="81"/>
    </row>
    <row r="674" spans="1:37" ht="29.25" customHeight="1" hidden="1">
      <c r="A674" s="69"/>
      <c r="B674" s="81"/>
      <c r="C674" s="81"/>
      <c r="D674" s="81"/>
      <c r="E674" s="81"/>
      <c r="F674" s="151"/>
      <c r="G674" s="151"/>
      <c r="H674" s="151"/>
      <c r="I674" s="151"/>
      <c r="J674" s="157"/>
      <c r="K674" s="157"/>
      <c r="L674" s="81"/>
      <c r="M674" s="81"/>
      <c r="N674" s="81"/>
      <c r="O674" s="81"/>
      <c r="P674" s="81"/>
      <c r="Q674" s="81"/>
      <c r="R674" s="8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J674" s="81"/>
      <c r="AK674" s="81"/>
    </row>
    <row r="675" spans="1:37" ht="27.75" customHeight="1" hidden="1">
      <c r="A675" s="69"/>
      <c r="B675" s="81"/>
      <c r="C675" s="81"/>
      <c r="D675" s="81"/>
      <c r="E675" s="91"/>
      <c r="F675" s="151"/>
      <c r="G675" s="151"/>
      <c r="H675" s="151"/>
      <c r="I675" s="151"/>
      <c r="J675" s="157"/>
      <c r="K675" s="157"/>
      <c r="L675" s="81"/>
      <c r="M675" s="81"/>
      <c r="N675" s="81"/>
      <c r="O675" s="81"/>
      <c r="P675" s="81"/>
      <c r="Q675" s="81"/>
      <c r="R675" s="8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J675" s="81"/>
      <c r="AK675" s="81"/>
    </row>
    <row r="676" spans="1:37" ht="24.75" customHeight="1" hidden="1">
      <c r="A676" s="69"/>
      <c r="B676" s="113"/>
      <c r="C676" s="113"/>
      <c r="D676" s="113"/>
      <c r="E676" s="91"/>
      <c r="F676" s="151"/>
      <c r="G676" s="151"/>
      <c r="H676" s="151"/>
      <c r="I676" s="151"/>
      <c r="J676" s="169"/>
      <c r="K676" s="169"/>
      <c r="L676" s="113"/>
      <c r="M676" s="113"/>
      <c r="N676" s="113"/>
      <c r="O676" s="113"/>
      <c r="P676" s="113"/>
      <c r="Q676" s="113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J676" s="81"/>
      <c r="AK676" s="81"/>
    </row>
    <row r="677" spans="1:37" ht="15" customHeight="1">
      <c r="A677" s="69"/>
      <c r="B677" s="81"/>
      <c r="C677" s="81"/>
      <c r="D677" s="81"/>
      <c r="E677" s="81"/>
      <c r="F677" s="151"/>
      <c r="G677" s="151"/>
      <c r="H677" s="151"/>
      <c r="I677" s="151"/>
      <c r="J677" s="157"/>
      <c r="K677" s="157"/>
      <c r="L677" s="81"/>
      <c r="M677" s="81"/>
      <c r="N677" s="81"/>
      <c r="O677" s="81"/>
      <c r="P677" s="81"/>
      <c r="Q677" s="81"/>
      <c r="R677" s="9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J677" s="81"/>
      <c r="AK677" s="81"/>
    </row>
    <row r="678" spans="1:37" ht="1.5" customHeight="1" hidden="1">
      <c r="A678" s="83"/>
      <c r="B678" s="64"/>
      <c r="C678" s="113"/>
      <c r="D678" s="113"/>
      <c r="E678" s="81"/>
      <c r="F678" s="151"/>
      <c r="G678" s="151"/>
      <c r="H678" s="151"/>
      <c r="I678" s="151"/>
      <c r="J678" s="169"/>
      <c r="K678" s="169"/>
      <c r="L678" s="113"/>
      <c r="M678" s="113"/>
      <c r="N678" s="113"/>
      <c r="O678" s="113"/>
      <c r="P678" s="113"/>
      <c r="Q678" s="113"/>
      <c r="R678" s="9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J678" s="81"/>
      <c r="AK678" s="81"/>
    </row>
    <row r="679" spans="5:9" ht="15.75" customHeight="1">
      <c r="E679" s="91"/>
      <c r="F679" s="151"/>
      <c r="G679" s="151"/>
      <c r="H679" s="151"/>
      <c r="I679" s="151"/>
    </row>
    <row r="680" spans="1:37" ht="51" customHeight="1">
      <c r="A680" s="160"/>
      <c r="B680" s="125"/>
      <c r="C680" s="91"/>
      <c r="D680" s="91"/>
      <c r="E680" s="91"/>
      <c r="F680" s="151"/>
      <c r="G680" s="151"/>
      <c r="H680" s="151"/>
      <c r="I680" s="151"/>
      <c r="J680" s="151"/>
      <c r="K680" s="151"/>
      <c r="L680" s="81"/>
      <c r="M680" s="81"/>
      <c r="N680" s="81"/>
      <c r="O680" s="81"/>
      <c r="P680" s="81"/>
      <c r="Q680" s="81"/>
      <c r="R680" s="9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J680" s="81"/>
      <c r="AK680" s="81"/>
    </row>
    <row r="681" spans="1:37" ht="13.5" customHeight="1">
      <c r="A681" s="160"/>
      <c r="B681" s="91"/>
      <c r="C681" s="91"/>
      <c r="D681" s="91"/>
      <c r="E681" s="9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9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J681" s="81"/>
      <c r="AK681" s="81"/>
    </row>
    <row r="682" spans="1:37" ht="11.25" customHeight="1" hidden="1">
      <c r="A682" s="160"/>
      <c r="B682" s="81"/>
      <c r="C682" s="81"/>
      <c r="D682" s="81"/>
      <c r="E682" s="81"/>
      <c r="F682" s="151"/>
      <c r="G682" s="151"/>
      <c r="H682" s="151"/>
      <c r="I682" s="151"/>
      <c r="J682" s="157"/>
      <c r="K682" s="157"/>
      <c r="L682" s="81"/>
      <c r="M682" s="81"/>
      <c r="N682" s="81"/>
      <c r="O682" s="81"/>
      <c r="P682" s="81"/>
      <c r="Q682" s="81"/>
      <c r="R682" s="9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J682" s="81"/>
      <c r="AK682" s="81"/>
    </row>
    <row r="683" spans="1:37" ht="0.75" customHeight="1" hidden="1">
      <c r="A683" s="160"/>
      <c r="B683" s="77"/>
      <c r="C683" s="81"/>
      <c r="D683" s="81"/>
      <c r="E683" s="81"/>
      <c r="F683" s="151"/>
      <c r="G683" s="151"/>
      <c r="H683" s="151"/>
      <c r="I683" s="151"/>
      <c r="J683" s="157"/>
      <c r="K683" s="157"/>
      <c r="L683" s="81"/>
      <c r="M683" s="81"/>
      <c r="N683" s="81"/>
      <c r="O683" s="81"/>
      <c r="P683" s="81"/>
      <c r="Q683" s="81"/>
      <c r="R683" s="9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J683" s="81"/>
      <c r="AK683" s="81"/>
    </row>
    <row r="684" spans="1:37" ht="39" customHeight="1">
      <c r="A684" s="75"/>
      <c r="B684" s="76"/>
      <c r="C684" s="81"/>
      <c r="D684" s="81"/>
      <c r="E684" s="81"/>
      <c r="F684" s="151"/>
      <c r="G684" s="151"/>
      <c r="H684" s="151"/>
      <c r="I684" s="151"/>
      <c r="J684" s="157"/>
      <c r="K684" s="157"/>
      <c r="L684" s="81"/>
      <c r="M684" s="81"/>
      <c r="N684" s="81"/>
      <c r="O684" s="81"/>
      <c r="P684" s="81"/>
      <c r="Q684" s="81"/>
      <c r="R684" s="9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J684" s="81"/>
      <c r="AK684" s="81"/>
    </row>
    <row r="685" spans="1:37" ht="15.75" customHeight="1">
      <c r="A685" s="69"/>
      <c r="B685" s="81"/>
      <c r="C685" s="81"/>
      <c r="D685" s="91"/>
      <c r="E685" s="81"/>
      <c r="F685" s="151"/>
      <c r="G685" s="151"/>
      <c r="H685" s="151"/>
      <c r="I685" s="151"/>
      <c r="J685" s="157"/>
      <c r="K685" s="157"/>
      <c r="L685" s="81"/>
      <c r="M685" s="81"/>
      <c r="N685" s="81"/>
      <c r="O685" s="81"/>
      <c r="P685" s="81"/>
      <c r="Q685" s="81"/>
      <c r="R685" s="9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J685" s="81"/>
      <c r="AK685" s="81"/>
    </row>
    <row r="686" spans="1:37" ht="12.75" customHeight="1">
      <c r="A686" s="160"/>
      <c r="B686" s="81"/>
      <c r="C686" s="81"/>
      <c r="D686" s="81"/>
      <c r="E686" s="91"/>
      <c r="F686" s="151"/>
      <c r="G686" s="151"/>
      <c r="H686" s="151"/>
      <c r="I686" s="151"/>
      <c r="J686" s="157"/>
      <c r="K686" s="157"/>
      <c r="L686" s="81"/>
      <c r="M686" s="81"/>
      <c r="N686" s="81"/>
      <c r="O686" s="81"/>
      <c r="P686" s="81"/>
      <c r="Q686" s="81"/>
      <c r="R686" s="9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J686" s="81"/>
      <c r="AK686" s="81"/>
    </row>
    <row r="687" spans="1:37" ht="14.25" customHeight="1">
      <c r="A687" s="160"/>
      <c r="B687" s="91"/>
      <c r="C687" s="91"/>
      <c r="D687" s="91"/>
      <c r="E687" s="9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9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J687" s="81"/>
      <c r="AK687" s="81"/>
    </row>
    <row r="688" spans="1:37" ht="14.25" customHeight="1" hidden="1">
      <c r="A688" s="160"/>
      <c r="B688" s="81"/>
      <c r="C688" s="81"/>
      <c r="D688" s="81"/>
      <c r="E688" s="81"/>
      <c r="F688" s="151"/>
      <c r="G688" s="151"/>
      <c r="H688" s="151"/>
      <c r="I688" s="151"/>
      <c r="J688" s="157"/>
      <c r="K688" s="157"/>
      <c r="L688" s="157"/>
      <c r="M688" s="157"/>
      <c r="N688" s="157"/>
      <c r="O688" s="157"/>
      <c r="P688" s="157"/>
      <c r="Q688" s="157"/>
      <c r="R688" s="9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J688" s="81"/>
      <c r="AK688" s="81"/>
    </row>
    <row r="689" spans="1:37" ht="12" customHeight="1" hidden="1">
      <c r="A689" s="160"/>
      <c r="B689" s="81"/>
      <c r="C689" s="81"/>
      <c r="D689" s="81"/>
      <c r="E689" s="81"/>
      <c r="F689" s="151"/>
      <c r="G689" s="151"/>
      <c r="H689" s="151"/>
      <c r="I689" s="151"/>
      <c r="J689" s="157"/>
      <c r="K689" s="157"/>
      <c r="L689" s="157"/>
      <c r="M689" s="157"/>
      <c r="N689" s="157"/>
      <c r="O689" s="157"/>
      <c r="P689" s="157"/>
      <c r="Q689" s="157"/>
      <c r="R689" s="9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J689" s="81"/>
      <c r="AK689" s="81"/>
    </row>
    <row r="690" spans="1:37" ht="23.25" customHeight="1" hidden="1">
      <c r="A690" s="160"/>
      <c r="B690" s="81"/>
      <c r="C690" s="81"/>
      <c r="D690" s="81"/>
      <c r="E690" s="81"/>
      <c r="F690" s="151"/>
      <c r="G690" s="151"/>
      <c r="H690" s="151"/>
      <c r="I690" s="151"/>
      <c r="J690" s="157"/>
      <c r="K690" s="157"/>
      <c r="L690" s="157"/>
      <c r="M690" s="157"/>
      <c r="N690" s="157"/>
      <c r="O690" s="157"/>
      <c r="P690" s="157"/>
      <c r="Q690" s="157"/>
      <c r="R690" s="9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J690" s="81"/>
      <c r="AK690" s="81"/>
    </row>
    <row r="691" spans="1:37" ht="13.5" customHeight="1" hidden="1">
      <c r="A691" s="160"/>
      <c r="B691" s="77"/>
      <c r="C691" s="81"/>
      <c r="D691" s="81"/>
      <c r="E691" s="81"/>
      <c r="F691" s="151"/>
      <c r="G691" s="151"/>
      <c r="H691" s="151"/>
      <c r="I691" s="151"/>
      <c r="J691" s="157"/>
      <c r="K691" s="157"/>
      <c r="L691" s="157"/>
      <c r="M691" s="157"/>
      <c r="N691" s="157"/>
      <c r="O691" s="157"/>
      <c r="P691" s="157"/>
      <c r="Q691" s="157"/>
      <c r="R691" s="9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J691" s="81"/>
      <c r="AK691" s="81"/>
    </row>
    <row r="692" spans="1:37" ht="37.5" customHeight="1">
      <c r="A692" s="160"/>
      <c r="B692" s="64"/>
      <c r="C692" s="81"/>
      <c r="D692" s="81"/>
      <c r="E692" s="81"/>
      <c r="F692" s="151"/>
      <c r="G692" s="151"/>
      <c r="H692" s="151"/>
      <c r="I692" s="151"/>
      <c r="J692" s="157"/>
      <c r="K692" s="157"/>
      <c r="L692" s="157"/>
      <c r="M692" s="157"/>
      <c r="N692" s="157"/>
      <c r="O692" s="157"/>
      <c r="P692" s="157"/>
      <c r="Q692" s="157"/>
      <c r="R692" s="9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J692" s="81"/>
      <c r="AK692" s="81"/>
    </row>
    <row r="693" spans="1:37" ht="16.5" customHeight="1">
      <c r="A693" s="160"/>
      <c r="B693" s="64"/>
      <c r="C693" s="81"/>
      <c r="D693" s="81"/>
      <c r="E693" s="81"/>
      <c r="F693" s="151"/>
      <c r="G693" s="151"/>
      <c r="H693" s="151"/>
      <c r="I693" s="151"/>
      <c r="J693" s="157"/>
      <c r="K693" s="157"/>
      <c r="L693" s="157"/>
      <c r="M693" s="157"/>
      <c r="N693" s="157"/>
      <c r="O693" s="157"/>
      <c r="P693" s="157"/>
      <c r="Q693" s="157"/>
      <c r="R693" s="9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J693" s="81"/>
      <c r="AK693" s="81"/>
    </row>
    <row r="694" spans="1:37" ht="14.25" customHeight="1">
      <c r="A694" s="160"/>
      <c r="B694" s="125"/>
      <c r="C694" s="81"/>
      <c r="D694" s="81"/>
      <c r="E694" s="91"/>
      <c r="F694" s="151"/>
      <c r="G694" s="151"/>
      <c r="H694" s="151"/>
      <c r="I694" s="151"/>
      <c r="J694" s="157"/>
      <c r="K694" s="157"/>
      <c r="L694" s="81"/>
      <c r="M694" s="81"/>
      <c r="N694" s="81"/>
      <c r="O694" s="81"/>
      <c r="P694" s="81"/>
      <c r="Q694" s="81"/>
      <c r="R694" s="9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J694" s="81"/>
      <c r="AK694" s="81"/>
    </row>
    <row r="695" spans="1:37" ht="16.5" customHeight="1">
      <c r="A695" s="220"/>
      <c r="B695" s="91"/>
      <c r="C695" s="91"/>
      <c r="D695" s="91"/>
      <c r="E695" s="91"/>
      <c r="F695" s="151"/>
      <c r="G695" s="151"/>
      <c r="H695" s="151"/>
      <c r="I695" s="151"/>
      <c r="J695" s="151"/>
      <c r="K695" s="157"/>
      <c r="L695" s="81"/>
      <c r="M695" s="81"/>
      <c r="N695" s="81"/>
      <c r="O695" s="81"/>
      <c r="P695" s="81"/>
      <c r="Q695" s="81"/>
      <c r="R695" s="9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J695" s="81"/>
      <c r="AK695" s="81"/>
    </row>
    <row r="696" spans="1:37" ht="2.25" customHeight="1" hidden="1">
      <c r="A696" s="160"/>
      <c r="B696" s="81"/>
      <c r="C696" s="81"/>
      <c r="D696" s="81"/>
      <c r="E696" s="81"/>
      <c r="F696" s="151"/>
      <c r="G696" s="151"/>
      <c r="H696" s="151"/>
      <c r="I696" s="151"/>
      <c r="J696" s="157"/>
      <c r="K696" s="157"/>
      <c r="L696" s="81"/>
      <c r="M696" s="81"/>
      <c r="N696" s="81"/>
      <c r="O696" s="81"/>
      <c r="P696" s="81"/>
      <c r="Q696" s="81"/>
      <c r="R696" s="9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J696" s="81"/>
      <c r="AK696" s="81"/>
    </row>
    <row r="697" spans="1:37" ht="25.5" customHeight="1">
      <c r="A697" s="160"/>
      <c r="B697" s="76"/>
      <c r="C697" s="81"/>
      <c r="D697" s="81"/>
      <c r="E697" s="81"/>
      <c r="F697" s="151"/>
      <c r="G697" s="151"/>
      <c r="H697" s="157"/>
      <c r="I697" s="157"/>
      <c r="J697" s="157"/>
      <c r="K697" s="157"/>
      <c r="L697" s="81"/>
      <c r="M697" s="81"/>
      <c r="N697" s="81"/>
      <c r="O697" s="81"/>
      <c r="P697" s="81"/>
      <c r="Q697" s="81"/>
      <c r="R697" s="9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J697" s="81"/>
      <c r="AK697" s="81"/>
    </row>
    <row r="698" spans="1:37" ht="16.5" customHeight="1" hidden="1">
      <c r="A698" s="160"/>
      <c r="B698" s="81"/>
      <c r="C698" s="81"/>
      <c r="D698" s="81"/>
      <c r="E698" s="81"/>
      <c r="F698" s="151"/>
      <c r="G698" s="151"/>
      <c r="H698" s="151"/>
      <c r="I698" s="151"/>
      <c r="J698" s="157"/>
      <c r="K698" s="157"/>
      <c r="L698" s="81"/>
      <c r="M698" s="81"/>
      <c r="N698" s="81"/>
      <c r="O698" s="81"/>
      <c r="P698" s="81"/>
      <c r="Q698" s="81"/>
      <c r="R698" s="9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J698" s="81"/>
      <c r="AK698" s="81"/>
    </row>
    <row r="699" spans="1:37" ht="16.5" customHeight="1" hidden="1">
      <c r="A699" s="160"/>
      <c r="B699" s="81"/>
      <c r="C699" s="81"/>
      <c r="D699" s="81"/>
      <c r="E699" s="81"/>
      <c r="F699" s="151"/>
      <c r="G699" s="151"/>
      <c r="H699" s="151"/>
      <c r="I699" s="151"/>
      <c r="J699" s="157"/>
      <c r="K699" s="157"/>
      <c r="L699" s="81"/>
      <c r="M699" s="81"/>
      <c r="N699" s="81"/>
      <c r="O699" s="81"/>
      <c r="P699" s="81"/>
      <c r="Q699" s="81"/>
      <c r="R699" s="9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J699" s="81"/>
      <c r="AK699" s="81"/>
    </row>
    <row r="700" spans="1:37" ht="16.5" customHeight="1">
      <c r="A700" s="160"/>
      <c r="B700" s="81"/>
      <c r="C700" s="81"/>
      <c r="D700" s="81"/>
      <c r="E700" s="91"/>
      <c r="F700" s="151"/>
      <c r="G700" s="151"/>
      <c r="H700" s="151"/>
      <c r="I700" s="151"/>
      <c r="J700" s="157"/>
      <c r="K700" s="157"/>
      <c r="L700" s="81"/>
      <c r="M700" s="81"/>
      <c r="N700" s="81"/>
      <c r="O700" s="81"/>
      <c r="P700" s="81"/>
      <c r="Q700" s="81"/>
      <c r="R700" s="9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J700" s="81"/>
      <c r="AK700" s="81"/>
    </row>
    <row r="701" spans="1:37" ht="10.5" customHeight="1">
      <c r="A701" s="160"/>
      <c r="B701" s="91"/>
      <c r="C701" s="91"/>
      <c r="D701" s="91"/>
      <c r="E701" s="91"/>
      <c r="F701" s="151"/>
      <c r="G701" s="151"/>
      <c r="H701" s="151"/>
      <c r="I701" s="151"/>
      <c r="J701" s="151"/>
      <c r="K701" s="157"/>
      <c r="L701" s="81"/>
      <c r="M701" s="81"/>
      <c r="N701" s="81"/>
      <c r="O701" s="81"/>
      <c r="P701" s="81"/>
      <c r="Q701" s="81"/>
      <c r="R701" s="9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J701" s="81"/>
      <c r="AK701" s="81"/>
    </row>
    <row r="702" spans="1:37" ht="16.5" customHeight="1" hidden="1">
      <c r="A702" s="160"/>
      <c r="B702" s="81"/>
      <c r="C702" s="81"/>
      <c r="D702" s="81"/>
      <c r="E702" s="91"/>
      <c r="F702" s="151"/>
      <c r="G702" s="151"/>
      <c r="H702" s="151"/>
      <c r="I702" s="151"/>
      <c r="J702" s="157"/>
      <c r="K702" s="157"/>
      <c r="L702" s="81"/>
      <c r="M702" s="81"/>
      <c r="N702" s="81"/>
      <c r="O702" s="81"/>
      <c r="P702" s="81"/>
      <c r="Q702" s="81"/>
      <c r="R702" s="9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J702" s="81"/>
      <c r="AK702" s="81"/>
    </row>
    <row r="703" spans="1:37" ht="16.5" customHeight="1" hidden="1">
      <c r="A703" s="160"/>
      <c r="B703" s="81"/>
      <c r="C703" s="81"/>
      <c r="D703" s="81"/>
      <c r="E703" s="91"/>
      <c r="F703" s="151"/>
      <c r="G703" s="151"/>
      <c r="H703" s="151"/>
      <c r="I703" s="151"/>
      <c r="J703" s="157"/>
      <c r="K703" s="157"/>
      <c r="L703" s="81"/>
      <c r="M703" s="81"/>
      <c r="N703" s="81"/>
      <c r="O703" s="81"/>
      <c r="P703" s="81"/>
      <c r="Q703" s="81"/>
      <c r="R703" s="9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J703" s="81"/>
      <c r="AK703" s="81"/>
    </row>
    <row r="704" spans="1:37" ht="16.5" customHeight="1" hidden="1">
      <c r="A704" s="160"/>
      <c r="B704" s="113"/>
      <c r="C704" s="81"/>
      <c r="D704" s="81"/>
      <c r="E704" s="91"/>
      <c r="F704" s="151"/>
      <c r="G704" s="151"/>
      <c r="H704" s="151"/>
      <c r="I704" s="151"/>
      <c r="J704" s="157"/>
      <c r="K704" s="157"/>
      <c r="L704" s="81"/>
      <c r="M704" s="81"/>
      <c r="N704" s="81"/>
      <c r="O704" s="81"/>
      <c r="P704" s="81"/>
      <c r="Q704" s="81"/>
      <c r="R704" s="9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J704" s="81"/>
      <c r="AK704" s="81"/>
    </row>
    <row r="705" spans="1:37" ht="16.5" customHeight="1">
      <c r="A705" s="160"/>
      <c r="B705" s="81"/>
      <c r="C705" s="81"/>
      <c r="D705" s="81"/>
      <c r="E705" s="81"/>
      <c r="F705" s="151"/>
      <c r="G705" s="151"/>
      <c r="H705" s="157"/>
      <c r="I705" s="157"/>
      <c r="J705" s="157"/>
      <c r="K705" s="157"/>
      <c r="L705" s="81"/>
      <c r="M705" s="81"/>
      <c r="N705" s="81"/>
      <c r="O705" s="81"/>
      <c r="P705" s="81"/>
      <c r="Q705" s="81"/>
      <c r="R705" s="9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J705" s="81"/>
      <c r="AK705" s="81"/>
    </row>
    <row r="706" spans="1:37" ht="2.25" customHeight="1" hidden="1">
      <c r="A706" s="160"/>
      <c r="B706" s="64"/>
      <c r="C706" s="113"/>
      <c r="D706" s="113"/>
      <c r="E706" s="113"/>
      <c r="F706" s="151"/>
      <c r="G706" s="151"/>
      <c r="H706" s="151"/>
      <c r="I706" s="151"/>
      <c r="J706" s="157"/>
      <c r="K706" s="157"/>
      <c r="L706" s="81"/>
      <c r="M706" s="81"/>
      <c r="N706" s="81"/>
      <c r="O706" s="81"/>
      <c r="P706" s="81"/>
      <c r="Q706" s="81"/>
      <c r="R706" s="9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J706" s="81"/>
      <c r="AK706" s="81"/>
    </row>
    <row r="707" spans="1:37" ht="16.5" customHeight="1">
      <c r="A707" s="83"/>
      <c r="B707" s="105"/>
      <c r="C707" s="81"/>
      <c r="D707" s="81"/>
      <c r="E707" s="91"/>
      <c r="F707" s="151"/>
      <c r="G707" s="151"/>
      <c r="H707" s="151"/>
      <c r="I707" s="151"/>
      <c r="J707" s="157"/>
      <c r="K707" s="157"/>
      <c r="L707" s="81"/>
      <c r="M707" s="81"/>
      <c r="N707" s="81"/>
      <c r="O707" s="81"/>
      <c r="P707" s="81"/>
      <c r="Q707" s="81"/>
      <c r="R707" s="9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J707" s="81"/>
      <c r="AK707" s="81"/>
    </row>
    <row r="708" spans="1:11" ht="28.5" customHeight="1">
      <c r="A708" s="215"/>
      <c r="B708" s="125"/>
      <c r="C708" s="91"/>
      <c r="D708" s="91"/>
      <c r="E708" s="91"/>
      <c r="F708" s="151"/>
      <c r="G708" s="151"/>
      <c r="H708" s="151"/>
      <c r="I708" s="151"/>
      <c r="J708" s="151"/>
      <c r="K708" s="151"/>
    </row>
    <row r="709" spans="1:11" ht="14.25" customHeight="1">
      <c r="A709" s="160"/>
      <c r="B709" s="91"/>
      <c r="C709" s="91"/>
      <c r="D709" s="91"/>
      <c r="E709" s="91"/>
      <c r="F709" s="151"/>
      <c r="G709" s="151"/>
      <c r="H709" s="151"/>
      <c r="I709" s="151"/>
      <c r="J709" s="151"/>
      <c r="K709" s="151"/>
    </row>
    <row r="710" spans="1:11" ht="26.25" customHeight="1" hidden="1">
      <c r="A710" s="160"/>
      <c r="B710" s="81"/>
      <c r="C710" s="81"/>
      <c r="D710" s="81"/>
      <c r="E710" s="91"/>
      <c r="F710" s="151"/>
      <c r="G710" s="151"/>
      <c r="H710" s="151"/>
      <c r="I710" s="151"/>
      <c r="J710" s="157"/>
      <c r="K710" s="157"/>
    </row>
    <row r="711" spans="1:11" ht="33.75" customHeight="1" hidden="1">
      <c r="A711" s="160"/>
      <c r="B711" s="77"/>
      <c r="C711" s="81"/>
      <c r="D711" s="81"/>
      <c r="E711" s="91"/>
      <c r="F711" s="151"/>
      <c r="G711" s="151"/>
      <c r="H711" s="151"/>
      <c r="I711" s="151"/>
      <c r="J711" s="157"/>
      <c r="K711" s="157"/>
    </row>
    <row r="712" spans="1:11" ht="28.5" customHeight="1" hidden="1">
      <c r="A712" s="160"/>
      <c r="B712" s="77"/>
      <c r="C712" s="81"/>
      <c r="D712" s="81"/>
      <c r="E712" s="91"/>
      <c r="F712" s="151"/>
      <c r="G712" s="151"/>
      <c r="H712" s="151"/>
      <c r="I712" s="151"/>
      <c r="J712" s="157"/>
      <c r="K712" s="157"/>
    </row>
    <row r="713" spans="1:11" ht="3" customHeight="1">
      <c r="A713" s="160"/>
      <c r="B713" s="77"/>
      <c r="C713" s="81"/>
      <c r="D713" s="81"/>
      <c r="E713" s="81"/>
      <c r="F713" s="151"/>
      <c r="G713" s="151"/>
      <c r="H713" s="151"/>
      <c r="I713" s="151"/>
      <c r="J713" s="157"/>
      <c r="K713" s="157"/>
    </row>
    <row r="714" spans="1:11" ht="24.75" customHeight="1" hidden="1">
      <c r="A714" s="75"/>
      <c r="B714" s="81"/>
      <c r="C714" s="81"/>
      <c r="D714" s="81"/>
      <c r="E714" s="91"/>
      <c r="F714" s="151"/>
      <c r="G714" s="151"/>
      <c r="H714" s="151"/>
      <c r="I714" s="151"/>
      <c r="J714" s="157"/>
      <c r="K714" s="157"/>
    </row>
    <row r="715" spans="1:11" ht="27.75" customHeight="1">
      <c r="A715" s="75"/>
      <c r="B715" s="76"/>
      <c r="C715" s="81"/>
      <c r="D715" s="81"/>
      <c r="E715" s="81"/>
      <c r="F715" s="151"/>
      <c r="G715" s="151"/>
      <c r="H715" s="157"/>
      <c r="I715" s="157"/>
      <c r="J715" s="157"/>
      <c r="K715" s="157"/>
    </row>
    <row r="716" spans="1:11" ht="12" customHeight="1">
      <c r="A716" s="69"/>
      <c r="B716" s="81"/>
      <c r="C716" s="81"/>
      <c r="D716" s="81"/>
      <c r="E716" s="81"/>
      <c r="F716" s="151"/>
      <c r="G716" s="151"/>
      <c r="H716" s="157"/>
      <c r="I716" s="157"/>
      <c r="J716" s="157"/>
      <c r="K716" s="157"/>
    </row>
    <row r="717" spans="1:11" ht="13.5" customHeight="1">
      <c r="A717" s="160"/>
      <c r="B717" s="81"/>
      <c r="C717" s="81"/>
      <c r="D717" s="81"/>
      <c r="E717" s="91"/>
      <c r="F717" s="151"/>
      <c r="G717" s="151"/>
      <c r="H717" s="151"/>
      <c r="I717" s="151"/>
      <c r="J717" s="157"/>
      <c r="K717" s="157"/>
    </row>
    <row r="718" spans="1:11" ht="12.75" customHeight="1">
      <c r="A718" s="160"/>
      <c r="B718" s="91"/>
      <c r="C718" s="91"/>
      <c r="D718" s="91"/>
      <c r="E718" s="91"/>
      <c r="F718" s="151"/>
      <c r="G718" s="151"/>
      <c r="H718" s="151"/>
      <c r="I718" s="151"/>
      <c r="J718" s="151"/>
      <c r="K718" s="151"/>
    </row>
    <row r="719" spans="1:11" ht="15" customHeight="1">
      <c r="A719" s="160"/>
      <c r="B719" s="81"/>
      <c r="C719" s="81"/>
      <c r="D719" s="81"/>
      <c r="E719" s="81"/>
      <c r="F719" s="151"/>
      <c r="G719" s="151"/>
      <c r="H719" s="157"/>
      <c r="I719" s="157"/>
      <c r="J719" s="157"/>
      <c r="K719" s="157"/>
    </row>
    <row r="720" spans="1:11" ht="14.25" customHeight="1">
      <c r="A720" s="160"/>
      <c r="B720" s="81"/>
      <c r="C720" s="81"/>
      <c r="D720" s="81"/>
      <c r="E720" s="81"/>
      <c r="F720" s="151"/>
      <c r="G720" s="151"/>
      <c r="H720" s="157"/>
      <c r="I720" s="157"/>
      <c r="J720" s="157"/>
      <c r="K720" s="157"/>
    </row>
    <row r="721" spans="1:11" ht="11.25" customHeight="1">
      <c r="A721" s="160"/>
      <c r="B721" s="113"/>
      <c r="C721" s="81"/>
      <c r="D721" s="81"/>
      <c r="E721" s="81"/>
      <c r="F721" s="151"/>
      <c r="G721" s="151"/>
      <c r="H721" s="157"/>
      <c r="I721" s="157"/>
      <c r="J721" s="157"/>
      <c r="K721" s="157"/>
    </row>
    <row r="722" spans="1:11" ht="3.75" customHeight="1" hidden="1">
      <c r="A722" s="160"/>
      <c r="B722" s="77"/>
      <c r="C722" s="81"/>
      <c r="D722" s="81"/>
      <c r="E722" s="81"/>
      <c r="F722" s="151"/>
      <c r="G722" s="151"/>
      <c r="H722" s="151"/>
      <c r="I722" s="151"/>
      <c r="J722" s="157"/>
      <c r="K722" s="157"/>
    </row>
    <row r="723" spans="1:11" ht="2.25" customHeight="1" hidden="1">
      <c r="A723" s="160"/>
      <c r="B723" s="64"/>
      <c r="C723" s="113"/>
      <c r="D723" s="113"/>
      <c r="E723" s="91"/>
      <c r="F723" s="151"/>
      <c r="G723" s="151"/>
      <c r="H723" s="151"/>
      <c r="I723" s="151"/>
      <c r="J723" s="169"/>
      <c r="K723" s="169"/>
    </row>
    <row r="724" ht="12.75"/>
    <row r="725" spans="1:11" ht="12" customHeight="1" hidden="1">
      <c r="A725" s="160"/>
      <c r="B725" s="64"/>
      <c r="C725" s="113"/>
      <c r="D725" s="113"/>
      <c r="E725" s="81"/>
      <c r="F725" s="151"/>
      <c r="G725" s="151"/>
      <c r="H725" s="151"/>
      <c r="I725" s="151"/>
      <c r="J725" s="169"/>
      <c r="K725" s="169"/>
    </row>
    <row r="726" spans="1:11" ht="20.25" customHeight="1">
      <c r="A726" s="160"/>
      <c r="B726" s="91"/>
      <c r="C726" s="113"/>
      <c r="D726" s="113"/>
      <c r="E726" s="91"/>
      <c r="F726" s="151"/>
      <c r="G726" s="151"/>
      <c r="H726" s="151"/>
      <c r="I726" s="151"/>
      <c r="J726" s="169"/>
      <c r="K726" s="169"/>
    </row>
    <row r="727" spans="1:11" ht="12.75" customHeight="1">
      <c r="A727" s="160"/>
      <c r="B727" s="121"/>
      <c r="C727" s="113"/>
      <c r="D727" s="113"/>
      <c r="E727" s="91"/>
      <c r="F727" s="151"/>
      <c r="G727" s="151"/>
      <c r="H727" s="151"/>
      <c r="I727" s="151"/>
      <c r="J727" s="169"/>
      <c r="K727" s="169"/>
    </row>
    <row r="728" spans="1:11" ht="12.75" customHeight="1">
      <c r="A728" s="160"/>
      <c r="B728" s="91"/>
      <c r="C728" s="91"/>
      <c r="D728" s="91"/>
      <c r="E728" s="91"/>
      <c r="F728" s="151"/>
      <c r="G728" s="151"/>
      <c r="H728" s="151"/>
      <c r="I728" s="151"/>
      <c r="J728" s="169"/>
      <c r="K728" s="169"/>
    </row>
    <row r="729" spans="1:11" ht="12.75" customHeight="1">
      <c r="A729" s="160"/>
      <c r="B729" s="81"/>
      <c r="C729" s="81"/>
      <c r="D729" s="81"/>
      <c r="E729" s="81"/>
      <c r="F729" s="151"/>
      <c r="G729" s="151"/>
      <c r="H729" s="151"/>
      <c r="I729" s="151"/>
      <c r="J729" s="169"/>
      <c r="K729" s="169"/>
    </row>
    <row r="730" spans="1:11" ht="11.25" customHeight="1">
      <c r="A730" s="160"/>
      <c r="B730" s="81"/>
      <c r="C730" s="81"/>
      <c r="D730" s="81"/>
      <c r="E730" s="81"/>
      <c r="F730" s="151"/>
      <c r="G730" s="151"/>
      <c r="H730" s="151"/>
      <c r="I730" s="151"/>
      <c r="J730" s="169"/>
      <c r="K730" s="169"/>
    </row>
    <row r="731" spans="1:11" ht="16.5" customHeight="1" hidden="1">
      <c r="A731" s="160"/>
      <c r="B731" s="81"/>
      <c r="C731" s="81"/>
      <c r="D731" s="81"/>
      <c r="E731" s="81"/>
      <c r="F731" s="151"/>
      <c r="G731" s="151"/>
      <c r="H731" s="151"/>
      <c r="I731" s="151"/>
      <c r="J731" s="169"/>
      <c r="K731" s="169"/>
    </row>
    <row r="732" spans="1:11" ht="16.5" customHeight="1" hidden="1">
      <c r="A732" s="75"/>
      <c r="B732" s="81"/>
      <c r="C732" s="69"/>
      <c r="D732" s="69"/>
      <c r="E732" s="69"/>
      <c r="F732" s="151"/>
      <c r="G732" s="151"/>
      <c r="H732" s="151"/>
      <c r="I732" s="151"/>
      <c r="J732" s="169"/>
      <c r="K732" s="169"/>
    </row>
    <row r="733" spans="1:11" ht="0.75" customHeight="1">
      <c r="A733" s="75"/>
      <c r="B733" s="81"/>
      <c r="C733" s="69"/>
      <c r="D733" s="69"/>
      <c r="E733" s="69"/>
      <c r="F733" s="151"/>
      <c r="G733" s="151"/>
      <c r="H733" s="151"/>
      <c r="I733" s="151"/>
      <c r="J733" s="169"/>
      <c r="K733" s="169"/>
    </row>
    <row r="734" spans="1:11" ht="12.75" customHeight="1">
      <c r="A734" s="69"/>
      <c r="B734" s="81"/>
      <c r="C734" s="81"/>
      <c r="D734" s="81"/>
      <c r="E734" s="91"/>
      <c r="F734" s="151"/>
      <c r="G734" s="151"/>
      <c r="H734" s="151"/>
      <c r="I734" s="151"/>
      <c r="J734" s="169"/>
      <c r="K734" s="169"/>
    </row>
    <row r="735" spans="1:11" ht="12.75" customHeight="1">
      <c r="A735" s="69"/>
      <c r="B735" s="91"/>
      <c r="C735" s="91"/>
      <c r="D735" s="91"/>
      <c r="E735" s="91"/>
      <c r="F735" s="151"/>
      <c r="G735" s="151"/>
      <c r="H735" s="151"/>
      <c r="I735" s="151"/>
      <c r="J735" s="169"/>
      <c r="K735" s="169"/>
    </row>
    <row r="736" spans="1:11" ht="12.75" customHeight="1">
      <c r="A736" s="69"/>
      <c r="B736" s="81"/>
      <c r="C736" s="81"/>
      <c r="D736" s="81"/>
      <c r="E736" s="81"/>
      <c r="F736" s="151"/>
      <c r="G736" s="151"/>
      <c r="H736" s="151"/>
      <c r="I736" s="151"/>
      <c r="J736" s="169"/>
      <c r="K736" s="169"/>
    </row>
    <row r="737" spans="1:11" ht="12.75" customHeight="1">
      <c r="A737" s="69"/>
      <c r="B737" s="81"/>
      <c r="C737" s="81"/>
      <c r="D737" s="81"/>
      <c r="E737" s="81"/>
      <c r="F737" s="151"/>
      <c r="G737" s="151"/>
      <c r="H737" s="151"/>
      <c r="I737" s="151"/>
      <c r="J737" s="169"/>
      <c r="K737" s="169"/>
    </row>
    <row r="738" spans="1:11" ht="12.75" customHeight="1">
      <c r="A738" s="69"/>
      <c r="B738" s="113"/>
      <c r="C738" s="113"/>
      <c r="D738" s="113"/>
      <c r="E738" s="113"/>
      <c r="F738" s="151"/>
      <c r="G738" s="151"/>
      <c r="H738" s="151"/>
      <c r="I738" s="151"/>
      <c r="J738" s="169"/>
      <c r="K738" s="169"/>
    </row>
    <row r="739" spans="1:11" ht="11.25" customHeight="1">
      <c r="A739" s="69"/>
      <c r="B739" s="81"/>
      <c r="C739" s="81"/>
      <c r="D739" s="81"/>
      <c r="E739" s="81"/>
      <c r="F739" s="151"/>
      <c r="G739" s="151"/>
      <c r="H739" s="151"/>
      <c r="I739" s="151"/>
      <c r="J739" s="169"/>
      <c r="K739" s="169"/>
    </row>
    <row r="740" spans="1:11" ht="15" customHeight="1" hidden="1">
      <c r="A740" s="69"/>
      <c r="B740" s="81"/>
      <c r="C740" s="81"/>
      <c r="D740" s="81"/>
      <c r="E740" s="81"/>
      <c r="F740" s="151"/>
      <c r="G740" s="151"/>
      <c r="H740" s="157"/>
      <c r="I740" s="151"/>
      <c r="J740" s="169"/>
      <c r="K740" s="169"/>
    </row>
    <row r="741" spans="1:11" ht="15" customHeight="1">
      <c r="A741" s="69"/>
      <c r="B741" s="81"/>
      <c r="C741" s="81"/>
      <c r="D741" s="81"/>
      <c r="E741" s="81"/>
      <c r="F741" s="151"/>
      <c r="G741" s="151"/>
      <c r="H741" s="157"/>
      <c r="I741" s="151"/>
      <c r="J741" s="169"/>
      <c r="K741" s="169"/>
    </row>
    <row r="742" spans="1:11" ht="12.75" customHeight="1">
      <c r="A742" s="69"/>
      <c r="B742" s="81"/>
      <c r="C742" s="81"/>
      <c r="D742" s="81"/>
      <c r="E742" s="91"/>
      <c r="F742" s="151"/>
      <c r="G742" s="151"/>
      <c r="H742" s="151"/>
      <c r="I742" s="151"/>
      <c r="J742" s="169"/>
      <c r="K742" s="169"/>
    </row>
    <row r="743" spans="1:11" ht="12.75" customHeight="1">
      <c r="A743" s="160"/>
      <c r="B743" s="91"/>
      <c r="C743" s="81"/>
      <c r="D743" s="81"/>
      <c r="E743" s="91"/>
      <c r="F743" s="151"/>
      <c r="G743" s="151"/>
      <c r="H743" s="151"/>
      <c r="I743" s="151"/>
      <c r="J743" s="169"/>
      <c r="K743" s="169"/>
    </row>
    <row r="744" spans="1:11" ht="12.75" customHeight="1">
      <c r="A744" s="69"/>
      <c r="B744" s="91"/>
      <c r="C744" s="91"/>
      <c r="D744" s="91"/>
      <c r="E744" s="91"/>
      <c r="F744" s="151"/>
      <c r="G744" s="151"/>
      <c r="H744" s="151"/>
      <c r="I744" s="151"/>
      <c r="J744" s="169"/>
      <c r="K744" s="169"/>
    </row>
    <row r="745" spans="1:11" ht="12.75" customHeight="1">
      <c r="A745" s="69"/>
      <c r="B745" s="81"/>
      <c r="C745" s="81"/>
      <c r="D745" s="81"/>
      <c r="E745" s="81"/>
      <c r="F745" s="151"/>
      <c r="G745" s="151"/>
      <c r="H745" s="151"/>
      <c r="I745" s="151"/>
      <c r="J745" s="169"/>
      <c r="K745" s="169"/>
    </row>
    <row r="746" spans="1:11" ht="12.75" customHeight="1">
      <c r="A746" s="69"/>
      <c r="B746" s="81"/>
      <c r="C746" s="81"/>
      <c r="D746" s="81"/>
      <c r="E746" s="81"/>
      <c r="F746" s="151"/>
      <c r="G746" s="151"/>
      <c r="H746" s="151"/>
      <c r="I746" s="151"/>
      <c r="J746" s="169"/>
      <c r="K746" s="169"/>
    </row>
    <row r="747" spans="1:11" ht="12.75" customHeight="1" hidden="1">
      <c r="A747" s="69"/>
      <c r="B747" s="81"/>
      <c r="C747" s="81"/>
      <c r="D747" s="81"/>
      <c r="E747" s="81"/>
      <c r="F747" s="151"/>
      <c r="G747" s="151"/>
      <c r="H747" s="151"/>
      <c r="I747" s="151"/>
      <c r="J747" s="169"/>
      <c r="K747" s="169"/>
    </row>
    <row r="748" spans="1:11" ht="12.75" customHeight="1" hidden="1">
      <c r="A748" s="69"/>
      <c r="B748" s="81"/>
      <c r="C748" s="81"/>
      <c r="D748" s="81"/>
      <c r="E748" s="91"/>
      <c r="F748" s="151"/>
      <c r="G748" s="151"/>
      <c r="H748" s="151"/>
      <c r="I748" s="151"/>
      <c r="J748" s="169"/>
      <c r="K748" s="169"/>
    </row>
    <row r="749" spans="1:11" ht="12.75" customHeight="1" hidden="1">
      <c r="A749" s="69"/>
      <c r="B749" s="81"/>
      <c r="C749" s="81"/>
      <c r="D749" s="81"/>
      <c r="E749" s="91"/>
      <c r="F749" s="151"/>
      <c r="G749" s="151"/>
      <c r="H749" s="151"/>
      <c r="I749" s="151"/>
      <c r="J749" s="169"/>
      <c r="K749" s="169"/>
    </row>
    <row r="750" spans="1:11" ht="9" customHeight="1">
      <c r="A750" s="69"/>
      <c r="B750" s="81"/>
      <c r="C750" s="69"/>
      <c r="D750" s="69"/>
      <c r="E750" s="91"/>
      <c r="F750" s="151"/>
      <c r="G750" s="151"/>
      <c r="H750" s="151"/>
      <c r="I750" s="151"/>
      <c r="J750" s="169"/>
      <c r="K750" s="169"/>
    </row>
    <row r="751" spans="1:11" ht="12.75" customHeight="1">
      <c r="A751" s="69"/>
      <c r="B751" s="91"/>
      <c r="C751" s="91"/>
      <c r="D751" s="91"/>
      <c r="E751" s="91"/>
      <c r="F751" s="151"/>
      <c r="G751" s="151"/>
      <c r="H751" s="151"/>
      <c r="I751" s="151"/>
      <c r="J751" s="169"/>
      <c r="K751" s="169"/>
    </row>
    <row r="752" spans="1:11" ht="12.75" customHeight="1">
      <c r="A752" s="69"/>
      <c r="B752" s="81"/>
      <c r="C752" s="81"/>
      <c r="D752" s="81"/>
      <c r="E752" s="81"/>
      <c r="F752" s="151"/>
      <c r="G752" s="151"/>
      <c r="H752" s="151"/>
      <c r="I752" s="151"/>
      <c r="J752" s="169"/>
      <c r="K752" s="169"/>
    </row>
    <row r="753" spans="1:11" ht="12.75" customHeight="1">
      <c r="A753" s="69"/>
      <c r="B753" s="81"/>
      <c r="C753" s="81"/>
      <c r="D753" s="81"/>
      <c r="E753" s="81"/>
      <c r="F753" s="151"/>
      <c r="G753" s="151"/>
      <c r="H753" s="151"/>
      <c r="I753" s="151"/>
      <c r="J753" s="169"/>
      <c r="K753" s="169"/>
    </row>
    <row r="754" spans="1:11" ht="12.75" customHeight="1">
      <c r="A754" s="160"/>
      <c r="B754" s="113"/>
      <c r="C754" s="113"/>
      <c r="D754" s="113"/>
      <c r="E754" s="81"/>
      <c r="F754" s="151"/>
      <c r="G754" s="151"/>
      <c r="H754" s="151"/>
      <c r="I754" s="151"/>
      <c r="J754" s="169"/>
      <c r="K754" s="169"/>
    </row>
    <row r="755" spans="1:11" ht="0.75" customHeight="1">
      <c r="A755" s="69"/>
      <c r="B755" s="81"/>
      <c r="C755" s="81"/>
      <c r="D755" s="81"/>
      <c r="E755" s="81"/>
      <c r="F755" s="151"/>
      <c r="G755" s="151"/>
      <c r="H755" s="151"/>
      <c r="I755" s="151"/>
      <c r="J755" s="169"/>
      <c r="K755" s="169"/>
    </row>
    <row r="756" spans="1:11" ht="12.75" customHeight="1">
      <c r="A756" s="69"/>
      <c r="B756" s="81"/>
      <c r="C756" s="81"/>
      <c r="D756" s="81"/>
      <c r="E756" s="81"/>
      <c r="F756" s="151"/>
      <c r="G756" s="151"/>
      <c r="H756" s="151"/>
      <c r="I756" s="151"/>
      <c r="J756" s="169"/>
      <c r="K756" s="169"/>
    </row>
    <row r="757" spans="1:11" ht="12.75" customHeight="1">
      <c r="A757" s="160"/>
      <c r="B757" s="125"/>
      <c r="C757" s="81"/>
      <c r="D757" s="81"/>
      <c r="E757" s="91"/>
      <c r="F757" s="151"/>
      <c r="G757" s="151"/>
      <c r="H757" s="151"/>
      <c r="I757" s="151"/>
      <c r="J757" s="169"/>
      <c r="K757" s="169"/>
    </row>
    <row r="758" spans="1:11" ht="12.75" customHeight="1">
      <c r="A758" s="69"/>
      <c r="B758" s="91"/>
      <c r="C758" s="91"/>
      <c r="D758" s="91"/>
      <c r="E758" s="91"/>
      <c r="F758" s="151"/>
      <c r="G758" s="151"/>
      <c r="H758" s="151"/>
      <c r="I758" s="151"/>
      <c r="J758" s="169"/>
      <c r="K758" s="169"/>
    </row>
    <row r="759" spans="1:11" ht="12.75" customHeight="1">
      <c r="A759" s="69"/>
      <c r="B759" s="182"/>
      <c r="C759" s="81"/>
      <c r="D759" s="81"/>
      <c r="E759" s="81"/>
      <c r="F759" s="151"/>
      <c r="G759" s="151"/>
      <c r="H759" s="151"/>
      <c r="I759" s="151"/>
      <c r="J759" s="169"/>
      <c r="K759" s="169"/>
    </row>
    <row r="760" spans="1:11" ht="12.75" customHeight="1">
      <c r="A760" s="69"/>
      <c r="B760" s="182"/>
      <c r="C760" s="81"/>
      <c r="D760" s="81"/>
      <c r="E760" s="81"/>
      <c r="F760" s="151"/>
      <c r="G760" s="151"/>
      <c r="H760" s="151"/>
      <c r="I760" s="151"/>
      <c r="J760" s="169"/>
      <c r="K760" s="169"/>
    </row>
    <row r="761" spans="1:11" ht="12.75" customHeight="1" hidden="1">
      <c r="A761" s="69"/>
      <c r="B761" s="87"/>
      <c r="C761" s="81"/>
      <c r="D761" s="81"/>
      <c r="E761" s="81"/>
      <c r="F761" s="151"/>
      <c r="G761" s="151"/>
      <c r="H761" s="151"/>
      <c r="I761" s="151"/>
      <c r="J761" s="169"/>
      <c r="K761" s="169"/>
    </row>
    <row r="762" spans="1:11" ht="12.75" customHeight="1" hidden="1">
      <c r="A762" s="69"/>
      <c r="B762" s="87"/>
      <c r="C762" s="81"/>
      <c r="D762" s="81"/>
      <c r="E762" s="81"/>
      <c r="F762" s="151"/>
      <c r="G762" s="151"/>
      <c r="H762" s="151"/>
      <c r="I762" s="151"/>
      <c r="J762" s="169"/>
      <c r="K762" s="169"/>
    </row>
    <row r="763" spans="1:11" ht="12.75" customHeight="1">
      <c r="A763" s="69"/>
      <c r="B763" s="87"/>
      <c r="C763" s="81"/>
      <c r="D763" s="81"/>
      <c r="E763" s="91"/>
      <c r="F763" s="151"/>
      <c r="G763" s="151"/>
      <c r="H763" s="151"/>
      <c r="I763" s="151"/>
      <c r="J763" s="169"/>
      <c r="K763" s="169"/>
    </row>
    <row r="764" spans="1:11" ht="12.75" customHeight="1">
      <c r="A764" s="69"/>
      <c r="B764" s="87"/>
      <c r="C764" s="81"/>
      <c r="D764" s="81"/>
      <c r="E764" s="91"/>
      <c r="F764" s="151"/>
      <c r="G764" s="151"/>
      <c r="H764" s="151"/>
      <c r="I764" s="151"/>
      <c r="J764" s="169"/>
      <c r="K764" s="169"/>
    </row>
    <row r="765" spans="1:11" ht="12.75" customHeight="1">
      <c r="A765" s="69"/>
      <c r="B765" s="91"/>
      <c r="C765" s="91"/>
      <c r="D765" s="91"/>
      <c r="E765" s="91"/>
      <c r="F765" s="151"/>
      <c r="G765" s="151"/>
      <c r="H765" s="151"/>
      <c r="I765" s="151"/>
      <c r="J765" s="169"/>
      <c r="K765" s="169"/>
    </row>
    <row r="766" spans="1:11" ht="12.75" customHeight="1">
      <c r="A766" s="69"/>
      <c r="B766" s="81"/>
      <c r="C766" s="81"/>
      <c r="D766" s="81"/>
      <c r="E766" s="81"/>
      <c r="F766" s="151"/>
      <c r="G766" s="151"/>
      <c r="H766" s="151"/>
      <c r="I766" s="151"/>
      <c r="J766" s="169"/>
      <c r="K766" s="169"/>
    </row>
    <row r="767" spans="1:11" ht="11.25" customHeight="1">
      <c r="A767" s="69"/>
      <c r="B767" s="81"/>
      <c r="C767" s="81"/>
      <c r="D767" s="81"/>
      <c r="E767" s="81"/>
      <c r="F767" s="151"/>
      <c r="G767" s="151"/>
      <c r="H767" s="151"/>
      <c r="I767" s="151"/>
      <c r="J767" s="169"/>
      <c r="K767" s="169"/>
    </row>
    <row r="768" spans="1:11" ht="12.75" customHeight="1">
      <c r="A768" s="69"/>
      <c r="B768" s="81"/>
      <c r="C768" s="81"/>
      <c r="D768" s="81"/>
      <c r="E768" s="81"/>
      <c r="F768" s="151"/>
      <c r="G768" s="151"/>
      <c r="H768" s="151"/>
      <c r="I768" s="151"/>
      <c r="J768" s="169"/>
      <c r="K768" s="169"/>
    </row>
    <row r="769" spans="1:11" ht="12.75" customHeight="1">
      <c r="A769" s="69"/>
      <c r="B769" s="81"/>
      <c r="C769" s="81"/>
      <c r="D769" s="81"/>
      <c r="E769" s="91"/>
      <c r="F769" s="151"/>
      <c r="G769" s="151"/>
      <c r="H769" s="151"/>
      <c r="I769" s="151"/>
      <c r="J769" s="169"/>
      <c r="K769" s="169"/>
    </row>
    <row r="770" spans="1:11" ht="12.75" customHeight="1">
      <c r="A770" s="89"/>
      <c r="B770" s="91"/>
      <c r="C770" s="81"/>
      <c r="D770" s="81"/>
      <c r="E770" s="91"/>
      <c r="F770" s="151"/>
      <c r="G770" s="151"/>
      <c r="H770" s="151"/>
      <c r="I770" s="151"/>
      <c r="J770" s="169"/>
      <c r="K770" s="169"/>
    </row>
    <row r="771" spans="1:11" ht="12.75" customHeight="1">
      <c r="A771" s="69"/>
      <c r="B771" s="91"/>
      <c r="C771" s="91"/>
      <c r="D771" s="91"/>
      <c r="E771" s="91"/>
      <c r="F771" s="151"/>
      <c r="G771" s="151"/>
      <c r="H771" s="151"/>
      <c r="I771" s="151"/>
      <c r="J771" s="169"/>
      <c r="K771" s="169"/>
    </row>
    <row r="772" spans="1:11" ht="12.75" customHeight="1">
      <c r="A772" s="69"/>
      <c r="B772" s="81"/>
      <c r="C772" s="81"/>
      <c r="D772" s="81"/>
      <c r="E772" s="81"/>
      <c r="F772" s="151"/>
      <c r="G772" s="151"/>
      <c r="H772" s="151"/>
      <c r="I772" s="151"/>
      <c r="J772" s="169"/>
      <c r="K772" s="169"/>
    </row>
    <row r="773" spans="1:11" ht="12.75" customHeight="1">
      <c r="A773" s="69"/>
      <c r="B773" s="81"/>
      <c r="C773" s="81"/>
      <c r="D773" s="81"/>
      <c r="E773" s="81"/>
      <c r="F773" s="151"/>
      <c r="G773" s="151"/>
      <c r="H773" s="151"/>
      <c r="I773" s="151"/>
      <c r="J773" s="169"/>
      <c r="K773" s="169"/>
    </row>
    <row r="774" spans="1:11" ht="0.75" customHeight="1">
      <c r="A774" s="69"/>
      <c r="B774" s="81"/>
      <c r="C774" s="81"/>
      <c r="D774" s="81"/>
      <c r="E774" s="91"/>
      <c r="F774" s="151"/>
      <c r="G774" s="151"/>
      <c r="H774" s="151"/>
      <c r="I774" s="151"/>
      <c r="J774" s="169"/>
      <c r="K774" s="169"/>
    </row>
    <row r="775" spans="1:11" ht="9.75" customHeight="1">
      <c r="A775" s="69"/>
      <c r="B775" s="81"/>
      <c r="C775" s="81"/>
      <c r="D775" s="81"/>
      <c r="E775" s="91"/>
      <c r="F775" s="151"/>
      <c r="G775" s="151"/>
      <c r="H775" s="151"/>
      <c r="I775" s="151"/>
      <c r="J775" s="169"/>
      <c r="K775" s="169"/>
    </row>
    <row r="776" spans="1:11" ht="12.75" customHeight="1">
      <c r="A776" s="69"/>
      <c r="B776" s="91"/>
      <c r="C776" s="91"/>
      <c r="D776" s="91"/>
      <c r="E776" s="91"/>
      <c r="F776" s="151"/>
      <c r="G776" s="151"/>
      <c r="H776" s="151"/>
      <c r="I776" s="151"/>
      <c r="J776" s="169"/>
      <c r="K776" s="169"/>
    </row>
    <row r="777" spans="1:11" ht="12.75" customHeight="1">
      <c r="A777" s="69"/>
      <c r="B777" s="81"/>
      <c r="C777" s="81"/>
      <c r="D777" s="81"/>
      <c r="E777" s="81"/>
      <c r="F777" s="151"/>
      <c r="G777" s="151"/>
      <c r="H777" s="151"/>
      <c r="I777" s="151"/>
      <c r="J777" s="169"/>
      <c r="K777" s="169"/>
    </row>
    <row r="778" spans="1:11" ht="13.5" customHeight="1">
      <c r="A778" s="69"/>
      <c r="B778" s="81"/>
      <c r="C778" s="81"/>
      <c r="D778" s="81"/>
      <c r="E778" s="81"/>
      <c r="F778" s="151"/>
      <c r="G778" s="151"/>
      <c r="H778" s="151"/>
      <c r="I778" s="151"/>
      <c r="J778" s="169"/>
      <c r="K778" s="169"/>
    </row>
    <row r="779" spans="1:11" ht="12.75" customHeight="1">
      <c r="A779" s="160"/>
      <c r="B779" s="64"/>
      <c r="C779" s="113"/>
      <c r="D779" s="113"/>
      <c r="E779" s="81"/>
      <c r="F779" s="151"/>
      <c r="G779" s="151"/>
      <c r="H779" s="151"/>
      <c r="I779" s="151"/>
      <c r="J779" s="169"/>
      <c r="K779" s="169"/>
    </row>
    <row r="780" spans="1:11" ht="12.75" customHeight="1">
      <c r="A780" s="89"/>
      <c r="B780" s="125"/>
      <c r="C780" s="81"/>
      <c r="D780" s="81"/>
      <c r="E780" s="91"/>
      <c r="F780" s="151"/>
      <c r="G780" s="151"/>
      <c r="H780" s="151"/>
      <c r="I780" s="151"/>
      <c r="J780" s="169"/>
      <c r="K780" s="169"/>
    </row>
    <row r="781" spans="1:11" ht="12.75" customHeight="1">
      <c r="A781" s="69"/>
      <c r="B781" s="91"/>
      <c r="C781" s="91"/>
      <c r="D781" s="91"/>
      <c r="E781" s="91"/>
      <c r="F781" s="151"/>
      <c r="G781" s="151"/>
      <c r="H781" s="151"/>
      <c r="I781" s="151"/>
      <c r="J781" s="169"/>
      <c r="K781" s="169"/>
    </row>
    <row r="782" spans="1:11" ht="12.75" customHeight="1">
      <c r="A782" s="69"/>
      <c r="B782" s="81"/>
      <c r="C782" s="81"/>
      <c r="D782" s="81"/>
      <c r="E782" s="81"/>
      <c r="F782" s="151"/>
      <c r="G782" s="151"/>
      <c r="H782" s="151"/>
      <c r="I782" s="151"/>
      <c r="J782" s="169"/>
      <c r="K782" s="169"/>
    </row>
    <row r="783" spans="1:11" ht="12.75" customHeight="1">
      <c r="A783" s="69"/>
      <c r="B783" s="81"/>
      <c r="C783" s="81"/>
      <c r="D783" s="81"/>
      <c r="E783" s="81"/>
      <c r="F783" s="151"/>
      <c r="G783" s="151"/>
      <c r="H783" s="151"/>
      <c r="I783" s="151"/>
      <c r="J783" s="169"/>
      <c r="K783" s="169"/>
    </row>
    <row r="784" spans="1:11" ht="0.75" customHeight="1">
      <c r="A784" s="69"/>
      <c r="B784" s="81"/>
      <c r="C784" s="81"/>
      <c r="D784" s="81"/>
      <c r="E784" s="81"/>
      <c r="F784" s="151"/>
      <c r="G784" s="151"/>
      <c r="H784" s="151"/>
      <c r="I784" s="151"/>
      <c r="J784" s="169"/>
      <c r="K784" s="169"/>
    </row>
    <row r="785" spans="1:11" ht="8.25" customHeight="1">
      <c r="A785" s="69"/>
      <c r="B785" s="81"/>
      <c r="C785" s="81"/>
      <c r="D785" s="81"/>
      <c r="E785" s="91"/>
      <c r="F785" s="151"/>
      <c r="G785" s="151"/>
      <c r="H785" s="151"/>
      <c r="I785" s="151"/>
      <c r="J785" s="169"/>
      <c r="K785" s="169"/>
    </row>
    <row r="786" spans="1:11" ht="12.75" customHeight="1">
      <c r="A786" s="69"/>
      <c r="B786" s="91"/>
      <c r="C786" s="91"/>
      <c r="D786" s="91"/>
      <c r="E786" s="91"/>
      <c r="F786" s="151"/>
      <c r="G786" s="151"/>
      <c r="H786" s="151"/>
      <c r="I786" s="151"/>
      <c r="J786" s="169"/>
      <c r="K786" s="169"/>
    </row>
    <row r="787" spans="1:11" ht="12.75" customHeight="1">
      <c r="A787" s="69"/>
      <c r="B787" s="81"/>
      <c r="C787" s="81"/>
      <c r="D787" s="81"/>
      <c r="E787" s="81"/>
      <c r="F787" s="151"/>
      <c r="G787" s="151"/>
      <c r="H787" s="151"/>
      <c r="I787" s="151"/>
      <c r="J787" s="169"/>
      <c r="K787" s="169"/>
    </row>
    <row r="788" spans="1:11" ht="11.25" customHeight="1">
      <c r="A788" s="69"/>
      <c r="B788" s="113"/>
      <c r="C788" s="113"/>
      <c r="D788" s="113"/>
      <c r="E788" s="113"/>
      <c r="F788" s="151"/>
      <c r="G788" s="151"/>
      <c r="H788" s="151"/>
      <c r="I788" s="151"/>
      <c r="J788" s="169"/>
      <c r="K788" s="169"/>
    </row>
    <row r="789" spans="1:11" ht="15.75" customHeight="1">
      <c r="A789" s="160"/>
      <c r="B789" s="64"/>
      <c r="C789" s="113"/>
      <c r="D789" s="113"/>
      <c r="E789" s="81"/>
      <c r="F789" s="151"/>
      <c r="G789" s="151"/>
      <c r="H789" s="151"/>
      <c r="I789" s="151"/>
      <c r="J789" s="169"/>
      <c r="K789" s="169"/>
    </row>
    <row r="790" spans="1:11" ht="5.25" customHeight="1">
      <c r="A790" s="160"/>
      <c r="B790" s="64"/>
      <c r="C790" s="113"/>
      <c r="D790" s="113"/>
      <c r="E790" s="81"/>
      <c r="F790" s="151"/>
      <c r="G790" s="151"/>
      <c r="H790" s="151"/>
      <c r="I790" s="151"/>
      <c r="J790" s="169"/>
      <c r="K790" s="169"/>
    </row>
    <row r="791" spans="1:11" ht="18" customHeight="1" hidden="1">
      <c r="A791" s="160"/>
      <c r="B791" s="91"/>
      <c r="C791" s="113"/>
      <c r="D791" s="113"/>
      <c r="E791" s="91"/>
      <c r="F791" s="151"/>
      <c r="G791" s="151"/>
      <c r="H791" s="151"/>
      <c r="I791" s="151"/>
      <c r="J791" s="169"/>
      <c r="K791" s="169"/>
    </row>
    <row r="792" spans="1:11" ht="9.75" customHeight="1" hidden="1">
      <c r="A792" s="160"/>
      <c r="B792" s="121"/>
      <c r="C792" s="113"/>
      <c r="D792" s="113"/>
      <c r="E792" s="91"/>
      <c r="F792" s="151"/>
      <c r="G792" s="151"/>
      <c r="H792" s="151"/>
      <c r="I792" s="151"/>
      <c r="J792" s="169"/>
      <c r="K792" s="169"/>
    </row>
    <row r="793" spans="1:11" ht="13.5" customHeight="1" hidden="1">
      <c r="A793" s="160"/>
      <c r="B793" s="91"/>
      <c r="C793" s="91"/>
      <c r="D793" s="91"/>
      <c r="E793" s="91"/>
      <c r="F793" s="151"/>
      <c r="G793" s="151"/>
      <c r="H793" s="151"/>
      <c r="I793" s="151"/>
      <c r="J793" s="151"/>
      <c r="K793" s="174"/>
    </row>
    <row r="794" spans="1:11" ht="15" customHeight="1" hidden="1">
      <c r="A794" s="160"/>
      <c r="B794" s="81"/>
      <c r="C794" s="81"/>
      <c r="D794" s="81"/>
      <c r="E794" s="81"/>
      <c r="F794" s="151"/>
      <c r="G794" s="151"/>
      <c r="H794" s="157"/>
      <c r="I794" s="157"/>
      <c r="J794" s="157"/>
      <c r="K794" s="174"/>
    </row>
    <row r="795" spans="1:11" ht="15" customHeight="1" hidden="1">
      <c r="A795" s="160"/>
      <c r="B795" s="81"/>
      <c r="C795" s="81"/>
      <c r="D795" s="81"/>
      <c r="E795" s="81"/>
      <c r="F795" s="151"/>
      <c r="G795" s="151"/>
      <c r="H795" s="157"/>
      <c r="I795" s="157"/>
      <c r="J795" s="157"/>
      <c r="K795" s="150"/>
    </row>
    <row r="796" spans="1:11" ht="21.75" customHeight="1" hidden="1">
      <c r="A796" s="160"/>
      <c r="B796" s="77"/>
      <c r="C796" s="81"/>
      <c r="D796" s="81"/>
      <c r="E796" s="81"/>
      <c r="F796" s="151"/>
      <c r="G796" s="151"/>
      <c r="H796" s="151"/>
      <c r="I796" s="151"/>
      <c r="J796" s="157"/>
      <c r="K796" s="150"/>
    </row>
    <row r="797" spans="1:11" ht="12.75" customHeight="1" hidden="1">
      <c r="A797" s="160"/>
      <c r="B797" s="77"/>
      <c r="C797" s="81"/>
      <c r="D797" s="81"/>
      <c r="E797" s="81"/>
      <c r="F797" s="151"/>
      <c r="G797" s="151"/>
      <c r="H797" s="151"/>
      <c r="I797" s="151"/>
      <c r="J797" s="157"/>
      <c r="K797" s="150"/>
    </row>
    <row r="798" spans="1:11" ht="18" customHeight="1" hidden="1">
      <c r="A798" s="160"/>
      <c r="B798" s="77"/>
      <c r="C798" s="81"/>
      <c r="D798" s="81"/>
      <c r="E798" s="81"/>
      <c r="F798" s="151"/>
      <c r="G798" s="151"/>
      <c r="H798" s="151"/>
      <c r="I798" s="151"/>
      <c r="J798" s="157"/>
      <c r="K798" s="150"/>
    </row>
    <row r="799" spans="1:11" ht="15.75" customHeight="1" hidden="1">
      <c r="A799" s="160"/>
      <c r="B799" s="80"/>
      <c r="C799" s="81"/>
      <c r="D799" s="81"/>
      <c r="E799" s="81"/>
      <c r="F799" s="151"/>
      <c r="G799" s="151"/>
      <c r="H799" s="151"/>
      <c r="I799" s="151"/>
      <c r="J799" s="157"/>
      <c r="K799" s="150"/>
    </row>
    <row r="800" spans="1:11" ht="12.75" customHeight="1" hidden="1">
      <c r="A800" s="160"/>
      <c r="B800" s="81"/>
      <c r="C800" s="81"/>
      <c r="D800" s="81"/>
      <c r="E800" s="81"/>
      <c r="F800" s="151"/>
      <c r="G800" s="151"/>
      <c r="H800" s="157"/>
      <c r="I800" s="157"/>
      <c r="J800" s="157"/>
      <c r="K800" s="150"/>
    </row>
    <row r="801" spans="1:11" ht="0.75" customHeight="1" hidden="1">
      <c r="A801" s="160"/>
      <c r="B801" s="81"/>
      <c r="C801" s="113"/>
      <c r="D801" s="113"/>
      <c r="E801" s="91"/>
      <c r="F801" s="151"/>
      <c r="G801" s="151"/>
      <c r="H801" s="151"/>
      <c r="I801" s="151"/>
      <c r="J801" s="169"/>
      <c r="K801" s="169"/>
    </row>
    <row r="802" spans="1:11" ht="11.25" customHeight="1" hidden="1">
      <c r="A802" s="160"/>
      <c r="B802" s="81"/>
      <c r="C802" s="81"/>
      <c r="D802" s="81"/>
      <c r="E802" s="81"/>
      <c r="F802" s="151"/>
      <c r="G802" s="151"/>
      <c r="H802" s="157"/>
      <c r="I802" s="157"/>
      <c r="J802" s="157"/>
      <c r="K802" s="157"/>
    </row>
    <row r="803" spans="2:9" ht="3" customHeight="1" hidden="1">
      <c r="B803" s="81"/>
      <c r="E803" s="91"/>
      <c r="F803" s="151"/>
      <c r="G803" s="151"/>
      <c r="H803" s="151"/>
      <c r="I803" s="151"/>
    </row>
    <row r="804" spans="1:33" ht="15.75" customHeight="1" hidden="1">
      <c r="A804" s="75"/>
      <c r="B804" s="81"/>
      <c r="C804" s="69"/>
      <c r="D804" s="69"/>
      <c r="E804" s="69"/>
      <c r="F804" s="151"/>
      <c r="G804" s="151"/>
      <c r="H804" s="166"/>
      <c r="I804" s="166"/>
      <c r="J804" s="166"/>
      <c r="K804" s="166"/>
      <c r="L804" s="176"/>
      <c r="M804" s="176"/>
      <c r="N804" s="176"/>
      <c r="O804" s="176"/>
      <c r="P804" s="176"/>
      <c r="Q804" s="176"/>
      <c r="R804" s="69"/>
      <c r="S804" s="69"/>
      <c r="T804" s="69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</row>
    <row r="805" spans="1:33" ht="14.25" customHeight="1" hidden="1">
      <c r="A805" s="75"/>
      <c r="B805" s="81"/>
      <c r="C805" s="69"/>
      <c r="D805" s="69"/>
      <c r="E805" s="69"/>
      <c r="F805" s="151"/>
      <c r="G805" s="151"/>
      <c r="H805" s="151"/>
      <c r="I805" s="151"/>
      <c r="J805" s="166"/>
      <c r="K805" s="166"/>
      <c r="L805" s="176"/>
      <c r="M805" s="176"/>
      <c r="N805" s="176"/>
      <c r="O805" s="176"/>
      <c r="P805" s="176"/>
      <c r="Q805" s="176"/>
      <c r="R805" s="69"/>
      <c r="S805" s="69"/>
      <c r="T805" s="69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</row>
    <row r="806" spans="1:33" ht="11.25" customHeight="1" hidden="1">
      <c r="A806" s="69"/>
      <c r="B806" s="81"/>
      <c r="C806" s="81"/>
      <c r="D806" s="81"/>
      <c r="E806" s="91"/>
      <c r="F806" s="151"/>
      <c r="G806" s="151"/>
      <c r="H806" s="151"/>
      <c r="I806" s="151"/>
      <c r="J806" s="157"/>
      <c r="K806" s="157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</row>
    <row r="807" spans="1:33" ht="12.75" hidden="1">
      <c r="A807" s="69"/>
      <c r="B807" s="91"/>
      <c r="C807" s="91"/>
      <c r="D807" s="91"/>
      <c r="E807" s="91"/>
      <c r="F807" s="151"/>
      <c r="G807" s="151"/>
      <c r="H807" s="91"/>
      <c r="I807" s="151"/>
      <c r="J807" s="151"/>
      <c r="K807" s="174"/>
      <c r="L807" s="151"/>
      <c r="M807" s="151"/>
      <c r="N807" s="151"/>
      <c r="O807" s="151"/>
      <c r="P807" s="151"/>
      <c r="Q807" s="15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</row>
    <row r="808" spans="1:33" ht="12.75" hidden="1">
      <c r="A808" s="69"/>
      <c r="B808" s="81"/>
      <c r="C808" s="81"/>
      <c r="D808" s="81"/>
      <c r="E808" s="81"/>
      <c r="F808" s="151"/>
      <c r="G808" s="151"/>
      <c r="H808" s="157"/>
      <c r="I808" s="157"/>
      <c r="J808" s="157"/>
      <c r="K808" s="157"/>
      <c r="L808" s="157"/>
      <c r="M808" s="157"/>
      <c r="N808" s="157"/>
      <c r="O808" s="157"/>
      <c r="P808" s="157"/>
      <c r="Q808" s="157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</row>
    <row r="809" spans="1:33" ht="12.75" hidden="1">
      <c r="A809" s="69"/>
      <c r="B809" s="81"/>
      <c r="C809" s="81"/>
      <c r="D809" s="81"/>
      <c r="E809" s="81"/>
      <c r="F809" s="151"/>
      <c r="G809" s="151"/>
      <c r="H809" s="157"/>
      <c r="I809" s="157"/>
      <c r="J809" s="157"/>
      <c r="K809" s="157"/>
      <c r="L809" s="157"/>
      <c r="M809" s="157"/>
      <c r="N809" s="157"/>
      <c r="O809" s="157"/>
      <c r="P809" s="157"/>
      <c r="Q809" s="157"/>
      <c r="R809" s="8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</row>
    <row r="810" spans="1:33" ht="12.75" hidden="1">
      <c r="A810" s="69"/>
      <c r="B810" s="113"/>
      <c r="C810" s="113"/>
      <c r="D810" s="113"/>
      <c r="E810" s="113"/>
      <c r="F810" s="151"/>
      <c r="G810" s="151"/>
      <c r="H810" s="169"/>
      <c r="I810" s="169"/>
      <c r="J810" s="169"/>
      <c r="K810" s="169"/>
      <c r="L810" s="169"/>
      <c r="M810" s="169"/>
      <c r="N810" s="169"/>
      <c r="O810" s="169"/>
      <c r="P810" s="169"/>
      <c r="Q810" s="169"/>
      <c r="R810" s="113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</row>
    <row r="811" spans="1:33" ht="12.75" hidden="1">
      <c r="A811" s="69"/>
      <c r="B811" s="81"/>
      <c r="C811" s="81"/>
      <c r="D811" s="81"/>
      <c r="E811" s="81"/>
      <c r="F811" s="151"/>
      <c r="G811" s="151"/>
      <c r="H811" s="169"/>
      <c r="I811" s="169"/>
      <c r="J811" s="169"/>
      <c r="K811" s="169"/>
      <c r="L811" s="169"/>
      <c r="M811" s="169"/>
      <c r="N811" s="169"/>
      <c r="O811" s="169"/>
      <c r="P811" s="169"/>
      <c r="Q811" s="169"/>
      <c r="R811" s="113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</row>
    <row r="812" spans="1:33" ht="12" customHeight="1" hidden="1">
      <c r="A812" s="69"/>
      <c r="B812" s="81"/>
      <c r="C812" s="81"/>
      <c r="D812" s="81"/>
      <c r="E812" s="81"/>
      <c r="F812" s="151"/>
      <c r="G812" s="151"/>
      <c r="H812" s="81"/>
      <c r="I812" s="157"/>
      <c r="J812" s="157"/>
      <c r="K812" s="174"/>
      <c r="L812" s="157"/>
      <c r="M812" s="157"/>
      <c r="N812" s="157"/>
      <c r="O812" s="157"/>
      <c r="P812" s="157"/>
      <c r="Q812" s="157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</row>
    <row r="813" spans="1:33" ht="1.5" customHeight="1" hidden="1">
      <c r="A813" s="69"/>
      <c r="B813" s="81"/>
      <c r="C813" s="81"/>
      <c r="D813" s="81"/>
      <c r="E813" s="91"/>
      <c r="F813" s="151"/>
      <c r="G813" s="151"/>
      <c r="H813" s="151"/>
      <c r="I813" s="151"/>
      <c r="J813" s="157"/>
      <c r="K813" s="157"/>
      <c r="L813" s="157"/>
      <c r="M813" s="157"/>
      <c r="N813" s="157"/>
      <c r="O813" s="157"/>
      <c r="P813" s="157"/>
      <c r="Q813" s="157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</row>
    <row r="814" spans="1:33" ht="16.5" customHeight="1" hidden="1">
      <c r="A814" s="69"/>
      <c r="B814" s="194"/>
      <c r="C814" s="81"/>
      <c r="D814" s="81"/>
      <c r="E814" s="81"/>
      <c r="F814" s="157"/>
      <c r="G814" s="157"/>
      <c r="H814" s="151"/>
      <c r="I814" s="151"/>
      <c r="J814" s="157"/>
      <c r="K814" s="157"/>
      <c r="L814" s="157"/>
      <c r="M814" s="157"/>
      <c r="N814" s="157"/>
      <c r="O814" s="157"/>
      <c r="P814" s="157"/>
      <c r="Q814" s="157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</row>
    <row r="815" spans="1:33" ht="11.25" customHeight="1" hidden="1">
      <c r="A815" s="69"/>
      <c r="B815" s="81"/>
      <c r="C815" s="81"/>
      <c r="D815" s="81"/>
      <c r="E815" s="91"/>
      <c r="F815" s="151"/>
      <c r="G815" s="151"/>
      <c r="H815" s="151"/>
      <c r="I815" s="151"/>
      <c r="J815" s="157"/>
      <c r="K815" s="157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</row>
    <row r="816" spans="1:33" ht="12.75" hidden="1">
      <c r="A816" s="160"/>
      <c r="B816" s="91"/>
      <c r="C816" s="81"/>
      <c r="D816" s="81"/>
      <c r="E816" s="91"/>
      <c r="F816" s="151"/>
      <c r="G816" s="151"/>
      <c r="H816" s="151"/>
      <c r="I816" s="151"/>
      <c r="J816" s="157"/>
      <c r="K816" s="157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</row>
    <row r="817" spans="1:33" ht="12.75" hidden="1">
      <c r="A817" s="69"/>
      <c r="B817" s="91"/>
      <c r="C817" s="91"/>
      <c r="D817" s="91"/>
      <c r="E817" s="9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91"/>
      <c r="S817" s="173"/>
      <c r="T817" s="173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</row>
    <row r="818" spans="1:33" ht="14.25" customHeight="1" hidden="1">
      <c r="A818" s="69"/>
      <c r="B818" s="81"/>
      <c r="C818" s="81"/>
      <c r="D818" s="81"/>
      <c r="E818" s="81"/>
      <c r="F818" s="151"/>
      <c r="G818" s="151"/>
      <c r="H818" s="157"/>
      <c r="I818" s="157"/>
      <c r="J818" s="157"/>
      <c r="K818" s="157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</row>
    <row r="819" spans="1:33" ht="10.5" customHeight="1" hidden="1">
      <c r="A819" s="69"/>
      <c r="B819" s="81"/>
      <c r="C819" s="81"/>
      <c r="D819" s="81"/>
      <c r="E819" s="81"/>
      <c r="F819" s="151"/>
      <c r="G819" s="151"/>
      <c r="H819" s="157"/>
      <c r="I819" s="157"/>
      <c r="J819" s="169"/>
      <c r="K819" s="157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</row>
    <row r="820" spans="1:33" ht="18.75" customHeight="1" hidden="1">
      <c r="A820" s="69"/>
      <c r="B820" s="81"/>
      <c r="C820" s="81"/>
      <c r="D820" s="81"/>
      <c r="E820" s="91"/>
      <c r="F820" s="151"/>
      <c r="G820" s="151"/>
      <c r="H820" s="151"/>
      <c r="I820" s="151"/>
      <c r="J820" s="157"/>
      <c r="K820" s="157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</row>
    <row r="821" spans="1:33" ht="19.5" customHeight="1" hidden="1">
      <c r="A821" s="69"/>
      <c r="B821" s="81"/>
      <c r="C821" s="81"/>
      <c r="D821" s="81"/>
      <c r="E821" s="91"/>
      <c r="F821" s="151"/>
      <c r="G821" s="151"/>
      <c r="H821" s="151"/>
      <c r="I821" s="151"/>
      <c r="J821" s="157"/>
      <c r="K821" s="157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</row>
    <row r="822" spans="1:33" ht="14.25" customHeight="1" hidden="1">
      <c r="A822" s="69"/>
      <c r="B822" s="81"/>
      <c r="C822" s="81"/>
      <c r="D822" s="81"/>
      <c r="E822" s="81"/>
      <c r="F822" s="151"/>
      <c r="G822" s="151"/>
      <c r="H822" s="151"/>
      <c r="I822" s="151"/>
      <c r="J822" s="157"/>
      <c r="K822" s="157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</row>
    <row r="823" spans="1:33" ht="24.75" customHeight="1" hidden="1">
      <c r="A823" s="69"/>
      <c r="B823" s="81"/>
      <c r="C823" s="81"/>
      <c r="D823" s="81"/>
      <c r="E823" s="91"/>
      <c r="F823" s="151"/>
      <c r="G823" s="151"/>
      <c r="H823" s="151"/>
      <c r="I823" s="151"/>
      <c r="J823" s="157"/>
      <c r="K823" s="157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</row>
    <row r="824" spans="1:33" ht="13.5" customHeight="1" hidden="1">
      <c r="A824" s="69"/>
      <c r="B824" s="81"/>
      <c r="C824" s="81"/>
      <c r="D824" s="81"/>
      <c r="E824" s="91"/>
      <c r="F824" s="151"/>
      <c r="G824" s="151"/>
      <c r="H824" s="151"/>
      <c r="I824" s="151"/>
      <c r="J824" s="157"/>
      <c r="K824" s="157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</row>
    <row r="825" spans="1:33" ht="13.5" customHeight="1" hidden="1">
      <c r="A825" s="69"/>
      <c r="B825" s="81"/>
      <c r="C825" s="69"/>
      <c r="D825" s="69"/>
      <c r="E825" s="91"/>
      <c r="F825" s="151"/>
      <c r="G825" s="151"/>
      <c r="H825" s="151"/>
      <c r="I825" s="151"/>
      <c r="J825" s="166"/>
      <c r="K825" s="166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</row>
    <row r="826" spans="1:33" ht="12.75" hidden="1">
      <c r="A826" s="69"/>
      <c r="B826" s="91"/>
      <c r="C826" s="91"/>
      <c r="D826" s="91"/>
      <c r="E826" s="9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</row>
    <row r="827" spans="1:33" ht="12.75" hidden="1">
      <c r="A827" s="69"/>
      <c r="B827" s="81"/>
      <c r="C827" s="81"/>
      <c r="D827" s="81"/>
      <c r="E827" s="81"/>
      <c r="F827" s="151"/>
      <c r="G827" s="151"/>
      <c r="H827" s="157"/>
      <c r="I827" s="157"/>
      <c r="J827" s="157"/>
      <c r="K827" s="157"/>
      <c r="L827" s="157"/>
      <c r="M827" s="157"/>
      <c r="N827" s="157"/>
      <c r="O827" s="157"/>
      <c r="P827" s="157"/>
      <c r="Q827" s="157"/>
      <c r="R827" s="8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</row>
    <row r="828" spans="1:33" ht="12.75" hidden="1">
      <c r="A828" s="69"/>
      <c r="B828" s="81"/>
      <c r="C828" s="81"/>
      <c r="D828" s="81"/>
      <c r="E828" s="81"/>
      <c r="F828" s="151"/>
      <c r="G828" s="151"/>
      <c r="H828" s="157"/>
      <c r="I828" s="157"/>
      <c r="J828" s="157"/>
      <c r="K828" s="157"/>
      <c r="L828" s="81"/>
      <c r="M828" s="81"/>
      <c r="N828" s="81"/>
      <c r="O828" s="81"/>
      <c r="P828" s="81"/>
      <c r="Q828" s="81"/>
      <c r="R828" s="8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</row>
    <row r="829" spans="1:33" ht="9.75" customHeight="1" hidden="1">
      <c r="A829" s="160"/>
      <c r="B829" s="113"/>
      <c r="C829" s="113"/>
      <c r="D829" s="113"/>
      <c r="E829" s="81"/>
      <c r="F829" s="151"/>
      <c r="G829" s="151"/>
      <c r="H829" s="157"/>
      <c r="I829" s="157"/>
      <c r="J829" s="169"/>
      <c r="K829" s="169"/>
      <c r="L829" s="113"/>
      <c r="M829" s="113"/>
      <c r="N829" s="113"/>
      <c r="O829" s="113"/>
      <c r="P829" s="113"/>
      <c r="Q829" s="113"/>
      <c r="R829" s="113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</row>
    <row r="830" spans="1:33" ht="1.5" customHeight="1" hidden="1">
      <c r="A830" s="69"/>
      <c r="B830" s="81"/>
      <c r="C830" s="81"/>
      <c r="D830" s="81"/>
      <c r="E830" s="81"/>
      <c r="F830" s="151"/>
      <c r="G830" s="151"/>
      <c r="H830" s="157"/>
      <c r="I830" s="157"/>
      <c r="J830" s="157"/>
      <c r="K830" s="157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</row>
    <row r="831" spans="1:33" ht="8.25" customHeight="1" hidden="1">
      <c r="A831" s="69"/>
      <c r="B831" s="81"/>
      <c r="C831" s="81"/>
      <c r="D831" s="81"/>
      <c r="E831" s="91"/>
      <c r="F831" s="151"/>
      <c r="G831" s="151"/>
      <c r="H831" s="151"/>
      <c r="I831" s="151"/>
      <c r="J831" s="157"/>
      <c r="K831" s="157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</row>
    <row r="832" spans="1:33" ht="12.75" hidden="1">
      <c r="A832" s="160"/>
      <c r="B832" s="91"/>
      <c r="C832" s="81"/>
      <c r="D832" s="81"/>
      <c r="E832" s="91"/>
      <c r="F832" s="151"/>
      <c r="G832" s="151"/>
      <c r="H832" s="151"/>
      <c r="I832" s="151"/>
      <c r="J832" s="157"/>
      <c r="K832" s="157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</row>
    <row r="833" spans="1:33" ht="12.75" hidden="1">
      <c r="A833" s="69"/>
      <c r="B833" s="91"/>
      <c r="C833" s="91"/>
      <c r="D833" s="91"/>
      <c r="E833" s="9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9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</row>
    <row r="834" spans="1:33" ht="12" customHeight="1" hidden="1">
      <c r="A834" s="69"/>
      <c r="B834" s="81"/>
      <c r="C834" s="81"/>
      <c r="D834" s="81"/>
      <c r="E834" s="81"/>
      <c r="F834" s="151"/>
      <c r="G834" s="151"/>
      <c r="H834" s="157"/>
      <c r="I834" s="157"/>
      <c r="J834" s="157"/>
      <c r="K834" s="157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</row>
    <row r="835" spans="1:33" ht="12" customHeight="1" hidden="1">
      <c r="A835" s="69"/>
      <c r="B835" s="81"/>
      <c r="C835" s="81"/>
      <c r="D835" s="81"/>
      <c r="E835" s="81"/>
      <c r="F835" s="151"/>
      <c r="G835" s="151"/>
      <c r="H835" s="157"/>
      <c r="I835" s="157"/>
      <c r="J835" s="169"/>
      <c r="K835" s="157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</row>
    <row r="836" spans="1:33" ht="0.75" customHeight="1" hidden="1">
      <c r="A836" s="69"/>
      <c r="B836" s="77"/>
      <c r="C836" s="113"/>
      <c r="D836" s="113"/>
      <c r="E836" s="91"/>
      <c r="F836" s="151"/>
      <c r="G836" s="151"/>
      <c r="H836" s="151"/>
      <c r="I836" s="151"/>
      <c r="J836" s="169"/>
      <c r="K836" s="157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</row>
    <row r="837" spans="1:33" ht="0.75" customHeight="1" hidden="1">
      <c r="A837" s="69"/>
      <c r="B837" s="81"/>
      <c r="C837" s="81"/>
      <c r="D837" s="81"/>
      <c r="E837" s="91"/>
      <c r="F837" s="151"/>
      <c r="G837" s="151"/>
      <c r="H837" s="151"/>
      <c r="I837" s="151"/>
      <c r="J837" s="157"/>
      <c r="K837" s="157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</row>
    <row r="838" spans="1:33" ht="16.5" customHeight="1" hidden="1">
      <c r="A838" s="69"/>
      <c r="B838" s="68"/>
      <c r="C838" s="81"/>
      <c r="D838" s="81"/>
      <c r="E838" s="81"/>
      <c r="F838" s="151"/>
      <c r="G838" s="151"/>
      <c r="H838" s="151"/>
      <c r="I838" s="151"/>
      <c r="J838" s="157"/>
      <c r="K838" s="157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</row>
    <row r="839" spans="1:33" ht="12" customHeight="1" hidden="1">
      <c r="A839" s="69"/>
      <c r="B839" s="81"/>
      <c r="C839" s="81"/>
      <c r="D839" s="81"/>
      <c r="E839" s="91"/>
      <c r="F839" s="151"/>
      <c r="G839" s="151"/>
      <c r="H839" s="151"/>
      <c r="I839" s="151"/>
      <c r="J839" s="157"/>
      <c r="K839" s="157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</row>
    <row r="840" spans="1:33" ht="8.25" customHeight="1" hidden="1">
      <c r="A840" s="69"/>
      <c r="B840" s="87"/>
      <c r="C840" s="81"/>
      <c r="D840" s="81"/>
      <c r="E840" s="91"/>
      <c r="F840" s="151"/>
      <c r="G840" s="151"/>
      <c r="H840" s="151"/>
      <c r="I840" s="151"/>
      <c r="J840" s="157"/>
      <c r="K840" s="157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</row>
    <row r="841" spans="1:33" ht="12.75" hidden="1">
      <c r="A841" s="69"/>
      <c r="B841" s="91"/>
      <c r="C841" s="91"/>
      <c r="D841" s="91"/>
      <c r="E841" s="9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9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</row>
    <row r="842" spans="1:33" ht="12.75" customHeight="1" hidden="1">
      <c r="A842" s="69"/>
      <c r="B842" s="81"/>
      <c r="C842" s="81"/>
      <c r="D842" s="81"/>
      <c r="E842" s="81"/>
      <c r="F842" s="151"/>
      <c r="G842" s="151"/>
      <c r="H842" s="157"/>
      <c r="I842" s="157"/>
      <c r="J842" s="157"/>
      <c r="K842" s="157"/>
      <c r="L842" s="157"/>
      <c r="M842" s="157"/>
      <c r="N842" s="157"/>
      <c r="O842" s="157"/>
      <c r="P842" s="157"/>
      <c r="Q842" s="157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</row>
    <row r="843" spans="1:33" ht="12.75" customHeight="1" hidden="1">
      <c r="A843" s="69"/>
      <c r="B843" s="81"/>
      <c r="C843" s="81"/>
      <c r="D843" s="81"/>
      <c r="E843" s="81"/>
      <c r="F843" s="151"/>
      <c r="G843" s="151"/>
      <c r="H843" s="157"/>
      <c r="I843" s="157"/>
      <c r="J843" s="157"/>
      <c r="K843" s="157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</row>
    <row r="844" spans="1:33" ht="12.75" hidden="1">
      <c r="A844" s="69"/>
      <c r="B844" s="81"/>
      <c r="C844" s="81"/>
      <c r="D844" s="81"/>
      <c r="E844" s="81"/>
      <c r="F844" s="151"/>
      <c r="G844" s="151"/>
      <c r="H844" s="157"/>
      <c r="I844" s="157"/>
      <c r="J844" s="157"/>
      <c r="K844" s="157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</row>
    <row r="845" spans="1:33" ht="12.75" hidden="1">
      <c r="A845" s="69"/>
      <c r="B845" s="81"/>
      <c r="C845" s="81"/>
      <c r="D845" s="81"/>
      <c r="E845" s="81"/>
      <c r="F845" s="151"/>
      <c r="G845" s="151"/>
      <c r="H845" s="157"/>
      <c r="I845" s="157"/>
      <c r="J845" s="157"/>
      <c r="K845" s="157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</row>
    <row r="846" spans="1:33" ht="15" customHeight="1" hidden="1">
      <c r="A846" s="69"/>
      <c r="B846" s="81"/>
      <c r="C846" s="81"/>
      <c r="D846" s="81"/>
      <c r="E846" s="81"/>
      <c r="F846" s="151"/>
      <c r="G846" s="151"/>
      <c r="H846" s="157"/>
      <c r="I846" s="157"/>
      <c r="J846" s="157"/>
      <c r="K846" s="157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</row>
    <row r="847" spans="1:33" ht="12.75" hidden="1">
      <c r="A847" s="160"/>
      <c r="B847" s="91"/>
      <c r="C847" s="81"/>
      <c r="D847" s="81"/>
      <c r="E847" s="91"/>
      <c r="F847" s="151"/>
      <c r="G847" s="151"/>
      <c r="H847" s="151"/>
      <c r="I847" s="151"/>
      <c r="J847" s="157"/>
      <c r="K847" s="157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</row>
    <row r="848" spans="1:33" ht="12.75" hidden="1">
      <c r="A848" s="69"/>
      <c r="B848" s="91"/>
      <c r="C848" s="91"/>
      <c r="D848" s="91"/>
      <c r="E848" s="9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</row>
    <row r="849" spans="1:33" ht="13.5" customHeight="1" hidden="1">
      <c r="A849" s="69"/>
      <c r="B849" s="81"/>
      <c r="C849" s="81"/>
      <c r="D849" s="81"/>
      <c r="E849" s="81"/>
      <c r="F849" s="151"/>
      <c r="G849" s="151"/>
      <c r="H849" s="157"/>
      <c r="I849" s="157"/>
      <c r="J849" s="157"/>
      <c r="K849" s="157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</row>
    <row r="850" spans="1:33" ht="13.5" customHeight="1" hidden="1">
      <c r="A850" s="69"/>
      <c r="B850" s="81"/>
      <c r="C850" s="81"/>
      <c r="D850" s="113"/>
      <c r="E850" s="81"/>
      <c r="F850" s="151"/>
      <c r="G850" s="151"/>
      <c r="H850" s="157"/>
      <c r="I850" s="157"/>
      <c r="J850" s="169"/>
      <c r="K850" s="157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</row>
    <row r="851" spans="1:33" ht="15" customHeight="1" hidden="1">
      <c r="A851" s="69"/>
      <c r="B851" s="77"/>
      <c r="C851" s="113"/>
      <c r="D851" s="113"/>
      <c r="E851" s="81"/>
      <c r="F851" s="151"/>
      <c r="G851" s="151"/>
      <c r="H851" s="157"/>
      <c r="I851" s="157"/>
      <c r="J851" s="169"/>
      <c r="K851" s="157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</row>
    <row r="852" spans="1:33" ht="15" customHeight="1" hidden="1">
      <c r="A852" s="69"/>
      <c r="B852" s="77"/>
      <c r="C852" s="113"/>
      <c r="D852" s="113"/>
      <c r="E852" s="81"/>
      <c r="F852" s="151"/>
      <c r="G852" s="151"/>
      <c r="H852" s="157"/>
      <c r="I852" s="157"/>
      <c r="J852" s="169"/>
      <c r="K852" s="157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</row>
    <row r="853" spans="1:33" ht="15" customHeight="1" hidden="1">
      <c r="A853" s="69"/>
      <c r="B853" s="87"/>
      <c r="C853" s="81"/>
      <c r="D853" s="81"/>
      <c r="E853" s="81"/>
      <c r="F853" s="151"/>
      <c r="G853" s="151"/>
      <c r="H853" s="157"/>
      <c r="I853" s="157"/>
      <c r="J853" s="157"/>
      <c r="K853" s="157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</row>
    <row r="854" spans="1:33" ht="15" customHeight="1" hidden="1">
      <c r="A854" s="69"/>
      <c r="B854" s="81"/>
      <c r="C854" s="81"/>
      <c r="D854" s="81"/>
      <c r="E854" s="81"/>
      <c r="F854" s="151"/>
      <c r="G854" s="151"/>
      <c r="H854" s="157"/>
      <c r="I854" s="157"/>
      <c r="J854" s="157"/>
      <c r="K854" s="157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</row>
    <row r="855" spans="1:33" ht="11.25" customHeight="1" hidden="1">
      <c r="A855" s="69"/>
      <c r="B855" s="81"/>
      <c r="C855" s="69"/>
      <c r="D855" s="69"/>
      <c r="E855" s="81"/>
      <c r="F855" s="151"/>
      <c r="G855" s="151"/>
      <c r="H855" s="157"/>
      <c r="I855" s="157"/>
      <c r="J855" s="166"/>
      <c r="K855" s="166"/>
      <c r="L855" s="69"/>
      <c r="M855" s="69"/>
      <c r="N855" s="69"/>
      <c r="O855" s="69"/>
      <c r="P855" s="69"/>
      <c r="Q855" s="69"/>
      <c r="R855" s="69"/>
      <c r="S855" s="69"/>
      <c r="T855" s="69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</row>
    <row r="856" spans="1:33" ht="18" customHeight="1" hidden="1">
      <c r="A856" s="69"/>
      <c r="B856" s="81"/>
      <c r="C856" s="69"/>
      <c r="D856" s="69"/>
      <c r="E856" s="91"/>
      <c r="F856" s="151"/>
      <c r="G856" s="151"/>
      <c r="H856" s="151"/>
      <c r="I856" s="151"/>
      <c r="J856" s="166"/>
      <c r="K856" s="166"/>
      <c r="L856" s="69"/>
      <c r="M856" s="69"/>
      <c r="N856" s="69"/>
      <c r="O856" s="69"/>
      <c r="P856" s="69"/>
      <c r="Q856" s="69"/>
      <c r="R856" s="69"/>
      <c r="S856" s="69"/>
      <c r="T856" s="69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</row>
    <row r="857" spans="1:33" ht="12.75" customHeight="1" hidden="1">
      <c r="A857" s="69"/>
      <c r="B857" s="81"/>
      <c r="C857" s="69"/>
      <c r="D857" s="69"/>
      <c r="E857" s="91"/>
      <c r="F857" s="151"/>
      <c r="G857" s="151"/>
      <c r="H857" s="151"/>
      <c r="I857" s="151"/>
      <c r="J857" s="166"/>
      <c r="K857" s="166"/>
      <c r="L857" s="69"/>
      <c r="M857" s="69"/>
      <c r="N857" s="69"/>
      <c r="O857" s="69"/>
      <c r="P857" s="69"/>
      <c r="Q857" s="69"/>
      <c r="R857" s="69"/>
      <c r="S857" s="69"/>
      <c r="T857" s="69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</row>
    <row r="858" spans="1:33" ht="18.75" customHeight="1" hidden="1">
      <c r="A858" s="69"/>
      <c r="B858" s="81"/>
      <c r="C858" s="69"/>
      <c r="D858" s="69"/>
      <c r="E858" s="91"/>
      <c r="F858" s="151"/>
      <c r="G858" s="151"/>
      <c r="H858" s="151"/>
      <c r="I858" s="151"/>
      <c r="J858" s="166"/>
      <c r="K858" s="166"/>
      <c r="L858" s="69"/>
      <c r="M858" s="69"/>
      <c r="N858" s="69"/>
      <c r="O858" s="69"/>
      <c r="P858" s="69"/>
      <c r="Q858" s="69"/>
      <c r="R858" s="69"/>
      <c r="S858" s="69"/>
      <c r="T858" s="69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</row>
    <row r="859" spans="1:33" ht="14.25" customHeight="1" hidden="1">
      <c r="A859" s="69"/>
      <c r="B859" s="91"/>
      <c r="C859" s="91"/>
      <c r="D859" s="91"/>
      <c r="E859" s="9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</row>
    <row r="860" spans="1:33" ht="12.75" hidden="1">
      <c r="A860" s="69"/>
      <c r="B860" s="81"/>
      <c r="C860" s="81"/>
      <c r="D860" s="81"/>
      <c r="E860" s="81"/>
      <c r="F860" s="151"/>
      <c r="G860" s="151"/>
      <c r="H860" s="157"/>
      <c r="I860" s="157"/>
      <c r="J860" s="157"/>
      <c r="K860" s="157"/>
      <c r="L860" s="157"/>
      <c r="M860" s="157"/>
      <c r="N860" s="157"/>
      <c r="O860" s="157"/>
      <c r="P860" s="157"/>
      <c r="Q860" s="157"/>
      <c r="R860" s="8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</row>
    <row r="861" spans="1:33" ht="12" customHeight="1" hidden="1">
      <c r="A861" s="69"/>
      <c r="B861" s="81"/>
      <c r="C861" s="81"/>
      <c r="D861" s="81"/>
      <c r="E861" s="81"/>
      <c r="F861" s="151"/>
      <c r="G861" s="151"/>
      <c r="H861" s="157"/>
      <c r="I861" s="157"/>
      <c r="J861" s="157"/>
      <c r="K861" s="157"/>
      <c r="L861" s="81"/>
      <c r="M861" s="81"/>
      <c r="N861" s="81"/>
      <c r="O861" s="81"/>
      <c r="P861" s="81"/>
      <c r="Q861" s="81"/>
      <c r="R861" s="8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</row>
    <row r="862" spans="1:33" ht="0.75" customHeight="1" hidden="1">
      <c r="A862" s="69"/>
      <c r="B862" s="81"/>
      <c r="C862" s="81"/>
      <c r="D862" s="81"/>
      <c r="E862" s="81"/>
      <c r="F862" s="151"/>
      <c r="G862" s="151"/>
      <c r="H862" s="157"/>
      <c r="I862" s="157"/>
      <c r="J862" s="157"/>
      <c r="K862" s="157"/>
      <c r="L862" s="81"/>
      <c r="M862" s="81"/>
      <c r="N862" s="81"/>
      <c r="O862" s="81"/>
      <c r="P862" s="81"/>
      <c r="Q862" s="81"/>
      <c r="R862" s="8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</row>
    <row r="863" spans="1:33" ht="11.25" customHeight="1" hidden="1">
      <c r="A863" s="69"/>
      <c r="B863" s="81"/>
      <c r="C863" s="81"/>
      <c r="D863" s="81"/>
      <c r="E863" s="81"/>
      <c r="F863" s="151"/>
      <c r="G863" s="151"/>
      <c r="H863" s="157"/>
      <c r="I863" s="157"/>
      <c r="J863" s="157"/>
      <c r="K863" s="157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</row>
    <row r="864" spans="1:33" ht="13.5" customHeight="1" hidden="1">
      <c r="A864" s="69"/>
      <c r="B864" s="81"/>
      <c r="C864" s="81"/>
      <c r="D864" s="81"/>
      <c r="E864" s="81"/>
      <c r="F864" s="151"/>
      <c r="G864" s="151"/>
      <c r="H864" s="157"/>
      <c r="I864" s="157"/>
      <c r="J864" s="157"/>
      <c r="K864" s="157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</row>
    <row r="865" spans="1:33" ht="11.25" customHeight="1" hidden="1">
      <c r="A865" s="69"/>
      <c r="B865" s="81"/>
      <c r="C865" s="81"/>
      <c r="D865" s="81"/>
      <c r="E865" s="91"/>
      <c r="F865" s="151"/>
      <c r="G865" s="151"/>
      <c r="H865" s="151"/>
      <c r="I865" s="151"/>
      <c r="J865" s="157"/>
      <c r="K865" s="157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</row>
    <row r="866" spans="1:33" ht="12.75" customHeight="1" hidden="1">
      <c r="A866" s="89"/>
      <c r="B866" s="91"/>
      <c r="C866" s="81"/>
      <c r="D866" s="81"/>
      <c r="E866" s="91"/>
      <c r="F866" s="151"/>
      <c r="G866" s="151"/>
      <c r="H866" s="151"/>
      <c r="I866" s="151"/>
      <c r="J866" s="157"/>
      <c r="K866" s="157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</row>
    <row r="867" spans="1:33" ht="11.25" customHeight="1" hidden="1">
      <c r="A867" s="69"/>
      <c r="B867" s="91"/>
      <c r="C867" s="91"/>
      <c r="D867" s="91"/>
      <c r="E867" s="9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</row>
    <row r="868" spans="1:33" ht="12.75" customHeight="1" hidden="1">
      <c r="A868" s="69"/>
      <c r="B868" s="81"/>
      <c r="C868" s="81"/>
      <c r="D868" s="81"/>
      <c r="E868" s="81"/>
      <c r="F868" s="151"/>
      <c r="G868" s="151"/>
      <c r="H868" s="157"/>
      <c r="I868" s="157"/>
      <c r="J868" s="157"/>
      <c r="K868" s="157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</row>
    <row r="869" spans="1:33" ht="12.75" customHeight="1" hidden="1">
      <c r="A869" s="69"/>
      <c r="B869" s="81"/>
      <c r="C869" s="81"/>
      <c r="D869" s="81"/>
      <c r="E869" s="81"/>
      <c r="F869" s="151"/>
      <c r="G869" s="151"/>
      <c r="H869" s="157"/>
      <c r="I869" s="157"/>
      <c r="J869" s="169"/>
      <c r="K869" s="157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</row>
    <row r="870" spans="1:33" ht="12" customHeight="1" hidden="1">
      <c r="A870" s="69"/>
      <c r="B870" s="77"/>
      <c r="C870" s="113"/>
      <c r="D870" s="113"/>
      <c r="E870" s="91"/>
      <c r="F870" s="151"/>
      <c r="G870" s="151"/>
      <c r="H870" s="151"/>
      <c r="I870" s="151"/>
      <c r="J870" s="169"/>
      <c r="K870" s="157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</row>
    <row r="871" spans="1:33" ht="2.25" customHeight="1" hidden="1">
      <c r="A871" s="69"/>
      <c r="B871" s="87"/>
      <c r="C871" s="81"/>
      <c r="D871" s="81"/>
      <c r="E871" s="91"/>
      <c r="F871" s="151"/>
      <c r="G871" s="151"/>
      <c r="H871" s="151"/>
      <c r="I871" s="151"/>
      <c r="J871" s="157"/>
      <c r="K871" s="157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</row>
    <row r="872" spans="1:33" ht="17.25" customHeight="1" hidden="1">
      <c r="A872" s="69"/>
      <c r="B872" s="81"/>
      <c r="C872" s="81"/>
      <c r="D872" s="81"/>
      <c r="E872" s="91"/>
      <c r="F872" s="151"/>
      <c r="G872" s="151"/>
      <c r="H872" s="151"/>
      <c r="I872" s="151"/>
      <c r="J872" s="157"/>
      <c r="K872" s="157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</row>
    <row r="873" spans="1:33" ht="16.5" customHeight="1" hidden="1">
      <c r="A873" s="69"/>
      <c r="B873" s="81"/>
      <c r="C873" s="69"/>
      <c r="D873" s="69"/>
      <c r="E873" s="91"/>
      <c r="F873" s="151"/>
      <c r="G873" s="151"/>
      <c r="H873" s="151"/>
      <c r="I873" s="151"/>
      <c r="J873" s="166"/>
      <c r="K873" s="166"/>
      <c r="L873" s="69"/>
      <c r="M873" s="69"/>
      <c r="N873" s="69"/>
      <c r="O873" s="69"/>
      <c r="P873" s="69"/>
      <c r="Q873" s="69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</row>
    <row r="874" spans="1:33" ht="11.25" customHeight="1" hidden="1">
      <c r="A874" s="69"/>
      <c r="B874" s="81"/>
      <c r="C874" s="69"/>
      <c r="D874" s="69"/>
      <c r="E874" s="91"/>
      <c r="F874" s="151"/>
      <c r="G874" s="151"/>
      <c r="H874" s="151"/>
      <c r="I874" s="151"/>
      <c r="J874" s="166"/>
      <c r="K874" s="166"/>
      <c r="L874" s="69"/>
      <c r="M874" s="69"/>
      <c r="N874" s="69"/>
      <c r="O874" s="69"/>
      <c r="P874" s="69"/>
      <c r="Q874" s="69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</row>
    <row r="875" spans="1:33" ht="11.25" customHeight="1" hidden="1">
      <c r="A875" s="69"/>
      <c r="B875" s="91"/>
      <c r="C875" s="91"/>
      <c r="D875" s="91"/>
      <c r="E875" s="9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</row>
    <row r="876" spans="1:33" ht="11.25" customHeight="1" hidden="1">
      <c r="A876" s="69"/>
      <c r="B876" s="81"/>
      <c r="C876" s="81"/>
      <c r="D876" s="81"/>
      <c r="E876" s="81"/>
      <c r="F876" s="151"/>
      <c r="G876" s="151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</row>
    <row r="877" spans="1:33" ht="11.25" customHeight="1" hidden="1">
      <c r="A877" s="69"/>
      <c r="B877" s="81"/>
      <c r="C877" s="81"/>
      <c r="D877" s="81"/>
      <c r="E877" s="81"/>
      <c r="F877" s="151"/>
      <c r="G877" s="151"/>
      <c r="H877" s="157"/>
      <c r="I877" s="157"/>
      <c r="J877" s="157"/>
      <c r="K877" s="157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</row>
    <row r="878" spans="1:33" ht="12.75" customHeight="1" hidden="1">
      <c r="A878" s="69"/>
      <c r="B878" s="81"/>
      <c r="C878" s="81"/>
      <c r="D878" s="81"/>
      <c r="E878" s="81"/>
      <c r="F878" s="151"/>
      <c r="G878" s="151"/>
      <c r="H878" s="157"/>
      <c r="I878" s="157"/>
      <c r="J878" s="157"/>
      <c r="K878" s="157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</row>
    <row r="879" spans="1:33" ht="12" customHeight="1" hidden="1">
      <c r="A879" s="69"/>
      <c r="B879" s="81"/>
      <c r="C879" s="81"/>
      <c r="D879" s="81"/>
      <c r="E879" s="91"/>
      <c r="F879" s="151"/>
      <c r="G879" s="151"/>
      <c r="H879" s="151"/>
      <c r="I879" s="151"/>
      <c r="J879" s="157"/>
      <c r="K879" s="157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</row>
    <row r="880" spans="1:33" ht="13.5" customHeight="1" hidden="1">
      <c r="A880" s="89"/>
      <c r="B880" s="125"/>
      <c r="C880" s="81"/>
      <c r="D880" s="81"/>
      <c r="E880" s="91"/>
      <c r="F880" s="151"/>
      <c r="G880" s="151"/>
      <c r="H880" s="151"/>
      <c r="I880" s="151"/>
      <c r="J880" s="157"/>
      <c r="K880" s="157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</row>
    <row r="881" spans="1:33" ht="12.75" hidden="1">
      <c r="A881" s="69"/>
      <c r="B881" s="91"/>
      <c r="C881" s="91"/>
      <c r="D881" s="91"/>
      <c r="E881" s="9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9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</row>
    <row r="882" spans="1:33" ht="12" customHeight="1" hidden="1">
      <c r="A882" s="69"/>
      <c r="B882" s="81"/>
      <c r="C882" s="81"/>
      <c r="D882" s="81"/>
      <c r="E882" s="81"/>
      <c r="F882" s="151"/>
      <c r="G882" s="151"/>
      <c r="H882" s="157"/>
      <c r="I882" s="157"/>
      <c r="J882" s="157"/>
      <c r="K882" s="157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</row>
    <row r="883" spans="1:33" ht="12" customHeight="1" hidden="1">
      <c r="A883" s="69"/>
      <c r="B883" s="81"/>
      <c r="C883" s="113"/>
      <c r="D883" s="113"/>
      <c r="E883" s="81"/>
      <c r="F883" s="151"/>
      <c r="G883" s="151"/>
      <c r="H883" s="157"/>
      <c r="I883" s="157"/>
      <c r="J883" s="169"/>
      <c r="K883" s="157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</row>
    <row r="884" spans="1:33" ht="12.75" customHeight="1" hidden="1">
      <c r="A884" s="69"/>
      <c r="B884" s="81"/>
      <c r="C884" s="81"/>
      <c r="D884" s="81"/>
      <c r="E884" s="81"/>
      <c r="F884" s="151"/>
      <c r="G884" s="151"/>
      <c r="H884" s="157"/>
      <c r="I884" s="157"/>
      <c r="J884" s="157"/>
      <c r="K884" s="157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</row>
    <row r="885" spans="1:33" ht="13.5" customHeight="1" hidden="1">
      <c r="A885" s="69"/>
      <c r="B885" s="81"/>
      <c r="C885" s="81"/>
      <c r="D885" s="81"/>
      <c r="E885" s="81"/>
      <c r="F885" s="151"/>
      <c r="G885" s="151"/>
      <c r="H885" s="151"/>
      <c r="I885" s="151"/>
      <c r="J885" s="157"/>
      <c r="K885" s="157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</row>
    <row r="886" spans="1:33" ht="21" customHeight="1" hidden="1">
      <c r="A886" s="69"/>
      <c r="B886" s="81"/>
      <c r="C886" s="81"/>
      <c r="D886" s="81"/>
      <c r="E886" s="91"/>
      <c r="F886" s="151"/>
      <c r="G886" s="151"/>
      <c r="H886" s="151"/>
      <c r="I886" s="151"/>
      <c r="J886" s="157"/>
      <c r="K886" s="157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</row>
    <row r="887" spans="1:33" ht="23.25" customHeight="1" hidden="1">
      <c r="A887" s="69"/>
      <c r="B887" s="91"/>
      <c r="C887" s="91"/>
      <c r="D887" s="91"/>
      <c r="E887" s="9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9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</row>
    <row r="888" spans="1:33" ht="12.75" hidden="1">
      <c r="A888" s="69"/>
      <c r="B888" s="81"/>
      <c r="C888" s="81"/>
      <c r="D888" s="81"/>
      <c r="E888" s="81"/>
      <c r="F888" s="151"/>
      <c r="G888" s="151"/>
      <c r="H888" s="157"/>
      <c r="I888" s="157"/>
      <c r="J888" s="157"/>
      <c r="K888" s="157"/>
      <c r="L888" s="157"/>
      <c r="M888" s="157"/>
      <c r="N888" s="157"/>
      <c r="O888" s="157"/>
      <c r="P888" s="157"/>
      <c r="Q888" s="157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</row>
    <row r="889" spans="1:33" ht="14.25" customHeight="1" hidden="1">
      <c r="A889" s="69"/>
      <c r="B889" s="81"/>
      <c r="C889" s="81"/>
      <c r="D889" s="81"/>
      <c r="E889" s="81"/>
      <c r="F889" s="151"/>
      <c r="G889" s="151"/>
      <c r="H889" s="157"/>
      <c r="I889" s="157"/>
      <c r="J889" s="157"/>
      <c r="K889" s="157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</row>
    <row r="890" spans="1:33" ht="15" customHeight="1" hidden="1">
      <c r="A890" s="69"/>
      <c r="B890" s="81"/>
      <c r="C890" s="81"/>
      <c r="D890" s="81"/>
      <c r="E890" s="81"/>
      <c r="F890" s="151"/>
      <c r="G890" s="151"/>
      <c r="H890" s="157"/>
      <c r="I890" s="157"/>
      <c r="J890" s="157"/>
      <c r="K890" s="157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</row>
    <row r="891" spans="1:33" ht="17.25" customHeight="1" hidden="1">
      <c r="A891" s="69"/>
      <c r="B891" s="81"/>
      <c r="C891" s="81"/>
      <c r="D891" s="81"/>
      <c r="E891" s="91"/>
      <c r="F891" s="151"/>
      <c r="G891" s="151"/>
      <c r="H891" s="151"/>
      <c r="I891" s="151"/>
      <c r="J891" s="157"/>
      <c r="K891" s="157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</row>
    <row r="892" spans="1:33" ht="12.75" hidden="1">
      <c r="A892" s="160"/>
      <c r="B892" s="91"/>
      <c r="C892" s="81"/>
      <c r="D892" s="81"/>
      <c r="E892" s="91"/>
      <c r="F892" s="151"/>
      <c r="G892" s="151"/>
      <c r="H892" s="151"/>
      <c r="I892" s="151"/>
      <c r="J892" s="157"/>
      <c r="K892" s="157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</row>
    <row r="893" spans="1:33" ht="12.75" hidden="1">
      <c r="A893" s="160"/>
      <c r="B893" s="91"/>
      <c r="C893" s="91"/>
      <c r="D893" s="91"/>
      <c r="E893" s="9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</row>
    <row r="894" spans="1:33" ht="12.75" customHeight="1" hidden="1">
      <c r="A894" s="160"/>
      <c r="B894" s="81"/>
      <c r="C894" s="81"/>
      <c r="D894" s="81"/>
      <c r="E894" s="81"/>
      <c r="F894" s="151"/>
      <c r="G894" s="151"/>
      <c r="H894" s="157"/>
      <c r="I894" s="157"/>
      <c r="J894" s="157"/>
      <c r="K894" s="157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</row>
    <row r="895" spans="1:33" ht="12" customHeight="1" hidden="1">
      <c r="A895" s="160"/>
      <c r="B895" s="81"/>
      <c r="C895" s="81"/>
      <c r="D895" s="113"/>
      <c r="E895" s="81"/>
      <c r="F895" s="151"/>
      <c r="G895" s="151"/>
      <c r="H895" s="157"/>
      <c r="I895" s="157"/>
      <c r="J895" s="169"/>
      <c r="K895" s="157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</row>
    <row r="896" spans="1:33" ht="19.5" customHeight="1" hidden="1">
      <c r="A896" s="160"/>
      <c r="B896" s="81"/>
      <c r="C896" s="81"/>
      <c r="D896" s="81"/>
      <c r="E896" s="91"/>
      <c r="F896" s="151"/>
      <c r="G896" s="151"/>
      <c r="H896" s="151"/>
      <c r="I896" s="151"/>
      <c r="J896" s="157"/>
      <c r="K896" s="157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</row>
    <row r="897" spans="1:33" ht="15" customHeight="1" hidden="1">
      <c r="A897" s="160"/>
      <c r="B897" s="81"/>
      <c r="C897" s="81"/>
      <c r="D897" s="81"/>
      <c r="E897" s="91"/>
      <c r="F897" s="151"/>
      <c r="G897" s="151"/>
      <c r="H897" s="151"/>
      <c r="I897" s="151"/>
      <c r="J897" s="157"/>
      <c r="K897" s="157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</row>
    <row r="898" spans="1:33" ht="12.75" hidden="1">
      <c r="A898" s="160"/>
      <c r="B898" s="91"/>
      <c r="C898" s="91"/>
      <c r="D898" s="91"/>
      <c r="E898" s="9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  <c r="AC898" s="91"/>
      <c r="AD898" s="91"/>
      <c r="AE898" s="91"/>
      <c r="AF898" s="91"/>
      <c r="AG898" s="91"/>
    </row>
    <row r="899" spans="1:33" ht="12.75" hidden="1">
      <c r="A899" s="160"/>
      <c r="B899" s="81"/>
      <c r="C899" s="81"/>
      <c r="D899" s="81"/>
      <c r="E899" s="81"/>
      <c r="F899" s="151"/>
      <c r="G899" s="151"/>
      <c r="H899" s="157"/>
      <c r="I899" s="157"/>
      <c r="J899" s="157"/>
      <c r="K899" s="157"/>
      <c r="L899" s="157"/>
      <c r="M899" s="157"/>
      <c r="N899" s="157"/>
      <c r="O899" s="157"/>
      <c r="P899" s="157"/>
      <c r="Q899" s="157"/>
      <c r="R899" s="8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  <c r="AC899" s="91"/>
      <c r="AD899" s="91"/>
      <c r="AE899" s="91"/>
      <c r="AF899" s="91"/>
      <c r="AG899" s="91"/>
    </row>
    <row r="900" spans="1:33" ht="13.5" customHeight="1" hidden="1">
      <c r="A900" s="160"/>
      <c r="B900" s="81"/>
      <c r="C900" s="81"/>
      <c r="D900" s="81"/>
      <c r="E900" s="81"/>
      <c r="F900" s="151"/>
      <c r="G900" s="151"/>
      <c r="H900" s="157"/>
      <c r="I900" s="157"/>
      <c r="J900" s="157"/>
      <c r="K900" s="157"/>
      <c r="L900" s="81"/>
      <c r="M900" s="81"/>
      <c r="N900" s="81"/>
      <c r="O900" s="81"/>
      <c r="P900" s="81"/>
      <c r="Q900" s="81"/>
      <c r="R900" s="8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  <c r="AF900" s="91"/>
      <c r="AG900" s="91"/>
    </row>
    <row r="901" spans="1:33" ht="0.75" customHeight="1" hidden="1">
      <c r="A901" s="160"/>
      <c r="B901" s="81"/>
      <c r="C901" s="81"/>
      <c r="D901" s="81"/>
      <c r="E901" s="81"/>
      <c r="F901" s="151"/>
      <c r="G901" s="151"/>
      <c r="H901" s="157"/>
      <c r="I901" s="157"/>
      <c r="J901" s="157"/>
      <c r="K901" s="157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</row>
    <row r="902" spans="1:33" ht="9.75" customHeight="1" hidden="1">
      <c r="A902" s="160"/>
      <c r="B902" s="81"/>
      <c r="C902" s="81"/>
      <c r="D902" s="81"/>
      <c r="E902" s="91"/>
      <c r="F902" s="151"/>
      <c r="G902" s="151"/>
      <c r="H902" s="151"/>
      <c r="I902" s="151"/>
      <c r="J902" s="157"/>
      <c r="K902" s="157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</row>
    <row r="903" spans="1:33" ht="12.75" hidden="1">
      <c r="A903" s="160"/>
      <c r="B903" s="91"/>
      <c r="C903" s="81"/>
      <c r="D903" s="81"/>
      <c r="E903" s="91"/>
      <c r="F903" s="151"/>
      <c r="G903" s="151"/>
      <c r="H903" s="151"/>
      <c r="I903" s="151"/>
      <c r="J903" s="157"/>
      <c r="K903" s="157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</row>
    <row r="904" spans="1:33" ht="12.75" hidden="1">
      <c r="A904" s="160"/>
      <c r="B904" s="91"/>
      <c r="C904" s="91"/>
      <c r="D904" s="91"/>
      <c r="E904" s="9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9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</row>
    <row r="905" spans="1:33" ht="12.75" hidden="1">
      <c r="A905" s="160"/>
      <c r="B905" s="91"/>
      <c r="C905" s="91"/>
      <c r="D905" s="91"/>
      <c r="E905" s="9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9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</row>
    <row r="906" spans="1:33" ht="15" customHeight="1" hidden="1">
      <c r="A906" s="160"/>
      <c r="B906" s="81"/>
      <c r="C906" s="81"/>
      <c r="D906" s="81"/>
      <c r="E906" s="81"/>
      <c r="F906" s="151"/>
      <c r="G906" s="151"/>
      <c r="H906" s="157"/>
      <c r="I906" s="157"/>
      <c r="J906" s="157"/>
      <c r="K906" s="157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</row>
    <row r="907" spans="1:33" ht="14.25" customHeight="1" hidden="1">
      <c r="A907" s="160"/>
      <c r="B907" s="81"/>
      <c r="C907" s="81"/>
      <c r="D907" s="113"/>
      <c r="E907" s="81"/>
      <c r="F907" s="151"/>
      <c r="G907" s="151"/>
      <c r="H907" s="157"/>
      <c r="I907" s="157"/>
      <c r="J907" s="169"/>
      <c r="K907" s="157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</row>
    <row r="908" spans="1:33" ht="0.75" customHeight="1" hidden="1">
      <c r="A908" s="160"/>
      <c r="B908" s="81"/>
      <c r="C908" s="81"/>
      <c r="D908" s="81"/>
      <c r="E908" s="91"/>
      <c r="F908" s="151"/>
      <c r="G908" s="151"/>
      <c r="H908" s="151"/>
      <c r="I908" s="151"/>
      <c r="J908" s="157"/>
      <c r="K908" s="157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</row>
    <row r="909" spans="1:33" ht="8.25" customHeight="1" hidden="1">
      <c r="A909" s="160"/>
      <c r="B909" s="81"/>
      <c r="C909" s="81"/>
      <c r="D909" s="81"/>
      <c r="E909" s="91"/>
      <c r="F909" s="151"/>
      <c r="G909" s="151"/>
      <c r="H909" s="151"/>
      <c r="I909" s="151"/>
      <c r="J909" s="157"/>
      <c r="K909" s="157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</row>
    <row r="910" spans="1:33" ht="12.75" hidden="1">
      <c r="A910" s="160"/>
      <c r="B910" s="91"/>
      <c r="C910" s="91"/>
      <c r="D910" s="91"/>
      <c r="E910" s="9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9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</row>
    <row r="911" spans="1:33" ht="12.75" hidden="1">
      <c r="A911" s="160"/>
      <c r="B911" s="81"/>
      <c r="C911" s="81"/>
      <c r="D911" s="81"/>
      <c r="E911" s="81"/>
      <c r="F911" s="151"/>
      <c r="G911" s="151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</row>
    <row r="912" spans="1:33" ht="12" customHeight="1" hidden="1">
      <c r="A912" s="160"/>
      <c r="B912" s="81"/>
      <c r="C912" s="81"/>
      <c r="D912" s="81"/>
      <c r="E912" s="81"/>
      <c r="F912" s="151"/>
      <c r="G912" s="151"/>
      <c r="H912" s="157"/>
      <c r="I912" s="157"/>
      <c r="J912" s="157"/>
      <c r="K912" s="157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</row>
    <row r="913" spans="1:33" ht="14.25" customHeight="1" hidden="1">
      <c r="A913" s="160"/>
      <c r="B913" s="81"/>
      <c r="C913" s="81"/>
      <c r="D913" s="81"/>
      <c r="E913" s="91"/>
      <c r="F913" s="151"/>
      <c r="G913" s="151"/>
      <c r="H913" s="151"/>
      <c r="I913" s="151"/>
      <c r="J913" s="157"/>
      <c r="K913" s="157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</row>
    <row r="914" spans="1:33" ht="17.25" customHeight="1" hidden="1">
      <c r="A914" s="160"/>
      <c r="B914" s="81"/>
      <c r="C914" s="81"/>
      <c r="D914" s="81"/>
      <c r="E914" s="91"/>
      <c r="F914" s="151"/>
      <c r="G914" s="151"/>
      <c r="H914" s="151"/>
      <c r="I914" s="151"/>
      <c r="J914" s="157"/>
      <c r="K914" s="157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</row>
    <row r="915" spans="1:33" ht="16.5" customHeight="1" hidden="1">
      <c r="A915" s="89"/>
      <c r="B915" s="91"/>
      <c r="C915" s="81"/>
      <c r="D915" s="81"/>
      <c r="E915" s="91"/>
      <c r="F915" s="151"/>
      <c r="G915" s="151"/>
      <c r="H915" s="151"/>
      <c r="I915" s="151"/>
      <c r="J915" s="157"/>
      <c r="K915" s="157"/>
      <c r="L915" s="157"/>
      <c r="M915" s="157"/>
      <c r="N915" s="157"/>
      <c r="O915" s="157"/>
      <c r="P915" s="157"/>
      <c r="Q915" s="157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</row>
    <row r="916" spans="1:33" ht="17.25" customHeight="1" hidden="1">
      <c r="A916" s="160"/>
      <c r="B916" s="91"/>
      <c r="C916" s="91"/>
      <c r="D916" s="91"/>
      <c r="E916" s="91"/>
      <c r="F916" s="151"/>
      <c r="G916" s="151"/>
      <c r="H916" s="174"/>
      <c r="I916" s="151"/>
      <c r="J916" s="151"/>
      <c r="K916" s="151"/>
      <c r="L916" s="151"/>
      <c r="M916" s="151"/>
      <c r="N916" s="151"/>
      <c r="O916" s="151"/>
      <c r="P916" s="151"/>
      <c r="Q916" s="15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</row>
    <row r="917" spans="1:33" ht="14.25" customHeight="1" hidden="1">
      <c r="A917" s="160"/>
      <c r="B917" s="81"/>
      <c r="C917" s="81"/>
      <c r="D917" s="81"/>
      <c r="E917" s="81"/>
      <c r="F917" s="151"/>
      <c r="G917" s="151"/>
      <c r="H917" s="157"/>
      <c r="I917" s="157"/>
      <c r="J917" s="157"/>
      <c r="K917" s="157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</row>
    <row r="918" spans="1:33" ht="18.75" customHeight="1" hidden="1">
      <c r="A918" s="160"/>
      <c r="B918" s="81"/>
      <c r="C918" s="81"/>
      <c r="D918" s="113"/>
      <c r="E918" s="81"/>
      <c r="F918" s="151"/>
      <c r="G918" s="151"/>
      <c r="H918" s="157"/>
      <c r="I918" s="157"/>
      <c r="J918" s="169"/>
      <c r="K918" s="157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</row>
    <row r="919" spans="1:33" ht="15.75" customHeight="1" hidden="1">
      <c r="A919" s="160"/>
      <c r="B919" s="80"/>
      <c r="C919" s="81"/>
      <c r="D919" s="113"/>
      <c r="E919" s="81"/>
      <c r="F919" s="151"/>
      <c r="G919" s="151"/>
      <c r="H919" s="157"/>
      <c r="I919" s="157"/>
      <c r="J919" s="169"/>
      <c r="K919" s="157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</row>
    <row r="920" spans="1:33" ht="12.75" customHeight="1" hidden="1">
      <c r="A920" s="160"/>
      <c r="B920" s="81"/>
      <c r="C920" s="81"/>
      <c r="D920" s="81"/>
      <c r="E920" s="81"/>
      <c r="F920" s="151"/>
      <c r="G920" s="151"/>
      <c r="H920" s="157"/>
      <c r="I920" s="157"/>
      <c r="J920" s="157"/>
      <c r="K920" s="157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</row>
    <row r="921" spans="1:33" ht="18" customHeight="1" hidden="1">
      <c r="A921" s="160"/>
      <c r="B921" s="81"/>
      <c r="C921" s="81"/>
      <c r="D921" s="81"/>
      <c r="E921" s="81"/>
      <c r="F921" s="151"/>
      <c r="G921" s="151"/>
      <c r="H921" s="157"/>
      <c r="I921" s="157"/>
      <c r="J921" s="157"/>
      <c r="K921" s="157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</row>
    <row r="922" spans="1:33" ht="18.75" customHeight="1" hidden="1">
      <c r="A922" s="160"/>
      <c r="B922" s="81"/>
      <c r="C922" s="81"/>
      <c r="D922" s="81"/>
      <c r="E922" s="81"/>
      <c r="F922" s="151"/>
      <c r="G922" s="151"/>
      <c r="H922" s="157"/>
      <c r="I922" s="157"/>
      <c r="J922" s="157"/>
      <c r="K922" s="157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</row>
    <row r="923" spans="1:33" ht="18" customHeight="1" hidden="1">
      <c r="A923" s="160"/>
      <c r="B923" s="81"/>
      <c r="C923" s="81"/>
      <c r="D923" s="81"/>
      <c r="E923" s="81"/>
      <c r="F923" s="151"/>
      <c r="G923" s="151"/>
      <c r="H923" s="157"/>
      <c r="I923" s="157"/>
      <c r="J923" s="157"/>
      <c r="K923" s="157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</row>
    <row r="924" spans="1:33" ht="17.25" customHeight="1" hidden="1">
      <c r="A924" s="160"/>
      <c r="B924" s="81"/>
      <c r="C924" s="69"/>
      <c r="D924" s="69"/>
      <c r="E924" s="91"/>
      <c r="F924" s="151"/>
      <c r="G924" s="151"/>
      <c r="H924" s="151"/>
      <c r="I924" s="151"/>
      <c r="J924" s="166"/>
      <c r="K924" s="166"/>
      <c r="L924" s="69"/>
      <c r="M924" s="69"/>
      <c r="N924" s="69"/>
      <c r="O924" s="69"/>
      <c r="P924" s="69"/>
      <c r="Q924" s="69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</row>
    <row r="925" spans="1:33" ht="18.75" customHeight="1" hidden="1">
      <c r="A925" s="160"/>
      <c r="B925" s="91"/>
      <c r="C925" s="91"/>
      <c r="D925" s="91"/>
      <c r="E925" s="9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</row>
    <row r="926" spans="1:33" ht="11.25" customHeight="1" hidden="1">
      <c r="A926" s="160"/>
      <c r="B926" s="81"/>
      <c r="C926" s="81"/>
      <c r="D926" s="81"/>
      <c r="E926" s="81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57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</row>
    <row r="927" spans="1:33" ht="18" customHeight="1" hidden="1">
      <c r="A927" s="160"/>
      <c r="B927" s="81"/>
      <c r="C927" s="81"/>
      <c r="D927" s="81"/>
      <c r="E927" s="81"/>
      <c r="F927" s="151"/>
      <c r="G927" s="151"/>
      <c r="H927" s="157"/>
      <c r="I927" s="157"/>
      <c r="J927" s="157"/>
      <c r="K927" s="157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</row>
    <row r="928" spans="1:33" ht="15" customHeight="1" hidden="1">
      <c r="A928" s="160"/>
      <c r="B928" s="81"/>
      <c r="C928" s="81"/>
      <c r="D928" s="81"/>
      <c r="E928" s="81"/>
      <c r="F928" s="151"/>
      <c r="G928" s="151"/>
      <c r="H928" s="157"/>
      <c r="I928" s="157"/>
      <c r="J928" s="157"/>
      <c r="K928" s="157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</row>
    <row r="929" spans="1:33" ht="18.75" customHeight="1" hidden="1">
      <c r="A929" s="160"/>
      <c r="B929" s="81"/>
      <c r="C929" s="81"/>
      <c r="D929" s="81"/>
      <c r="E929" s="81"/>
      <c r="F929" s="151"/>
      <c r="G929" s="151"/>
      <c r="H929" s="151"/>
      <c r="I929" s="151"/>
      <c r="J929" s="157"/>
      <c r="K929" s="157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</row>
    <row r="930" spans="1:33" ht="12" customHeight="1" hidden="1">
      <c r="A930" s="160"/>
      <c r="B930" s="81"/>
      <c r="C930" s="81"/>
      <c r="D930" s="81"/>
      <c r="E930" s="81"/>
      <c r="F930" s="151"/>
      <c r="G930" s="151"/>
      <c r="H930" s="151"/>
      <c r="I930" s="151"/>
      <c r="J930" s="157"/>
      <c r="K930" s="157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</row>
    <row r="931" spans="1:33" ht="11.25" customHeight="1">
      <c r="A931" s="160"/>
      <c r="B931" s="81"/>
      <c r="C931" s="81"/>
      <c r="D931" s="81"/>
      <c r="E931" s="81"/>
      <c r="F931" s="151"/>
      <c r="G931" s="151"/>
      <c r="H931" s="151"/>
      <c r="I931" s="151"/>
      <c r="J931" s="157"/>
      <c r="K931" s="157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</row>
    <row r="932" spans="1:33" ht="18.75" customHeight="1">
      <c r="A932" s="160"/>
      <c r="B932" s="91"/>
      <c r="C932" s="81"/>
      <c r="D932" s="81"/>
      <c r="E932" s="81"/>
      <c r="F932" s="151"/>
      <c r="G932" s="151"/>
      <c r="H932" s="151"/>
      <c r="I932" s="151"/>
      <c r="J932" s="157"/>
      <c r="K932" s="157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</row>
    <row r="933" spans="1:33" ht="18.75" customHeight="1">
      <c r="A933" s="160"/>
      <c r="B933" s="91"/>
      <c r="C933" s="91"/>
      <c r="D933" s="91"/>
      <c r="E933" s="91"/>
      <c r="F933" s="151"/>
      <c r="G933" s="151"/>
      <c r="H933" s="151"/>
      <c r="I933" s="151"/>
      <c r="J933" s="157"/>
      <c r="K933" s="157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</row>
    <row r="934" spans="1:33" ht="13.5" customHeight="1">
      <c r="A934" s="160"/>
      <c r="B934" s="81"/>
      <c r="C934" s="81"/>
      <c r="D934" s="81"/>
      <c r="E934" s="81"/>
      <c r="F934" s="151"/>
      <c r="G934" s="151"/>
      <c r="H934" s="151"/>
      <c r="I934" s="151"/>
      <c r="J934" s="157"/>
      <c r="K934" s="157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</row>
    <row r="935" spans="1:33" ht="13.5" customHeight="1">
      <c r="A935" s="160"/>
      <c r="B935" s="81"/>
      <c r="C935" s="81"/>
      <c r="D935" s="91"/>
      <c r="E935" s="91"/>
      <c r="F935" s="151"/>
      <c r="G935" s="151"/>
      <c r="H935" s="151"/>
      <c r="I935" s="151"/>
      <c r="J935" s="157"/>
      <c r="K935" s="157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</row>
    <row r="936" spans="1:33" ht="16.5" customHeight="1">
      <c r="A936" s="160"/>
      <c r="B936" s="77"/>
      <c r="C936" s="81"/>
      <c r="D936" s="81"/>
      <c r="E936" s="81"/>
      <c r="F936" s="151"/>
      <c r="G936" s="151"/>
      <c r="H936" s="151"/>
      <c r="I936" s="151"/>
      <c r="J936" s="157"/>
      <c r="K936" s="157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</row>
    <row r="937" spans="1:33" ht="14.25" customHeight="1">
      <c r="A937" s="160"/>
      <c r="B937" s="81"/>
      <c r="C937" s="81"/>
      <c r="D937" s="81"/>
      <c r="E937" s="81"/>
      <c r="F937" s="151"/>
      <c r="G937" s="151"/>
      <c r="H937" s="151"/>
      <c r="I937" s="151"/>
      <c r="J937" s="157"/>
      <c r="K937" s="157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</row>
    <row r="938" spans="1:33" ht="15" customHeight="1">
      <c r="A938" s="160"/>
      <c r="B938" s="81"/>
      <c r="C938" s="81"/>
      <c r="D938" s="81"/>
      <c r="E938" s="81"/>
      <c r="F938" s="151"/>
      <c r="G938" s="151"/>
      <c r="H938" s="151"/>
      <c r="I938" s="151"/>
      <c r="J938" s="157"/>
      <c r="K938" s="157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</row>
    <row r="939" spans="1:33" ht="16.5" customHeight="1">
      <c r="A939" s="160"/>
      <c r="B939" s="77"/>
      <c r="C939" s="81"/>
      <c r="D939" s="81"/>
      <c r="E939" s="81"/>
      <c r="F939" s="151"/>
      <c r="G939" s="151"/>
      <c r="H939" s="151"/>
      <c r="I939" s="151"/>
      <c r="J939" s="157"/>
      <c r="K939" s="157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</row>
    <row r="940" spans="1:33" ht="28.5" customHeight="1">
      <c r="A940" s="160"/>
      <c r="B940" s="77"/>
      <c r="C940" s="81"/>
      <c r="D940" s="81"/>
      <c r="E940" s="81"/>
      <c r="F940" s="151"/>
      <c r="G940" s="151"/>
      <c r="H940" s="151"/>
      <c r="I940" s="151"/>
      <c r="J940" s="157"/>
      <c r="K940" s="157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</row>
    <row r="941" spans="1:33" ht="40.5" customHeight="1" hidden="1">
      <c r="A941" s="160"/>
      <c r="B941" s="77"/>
      <c r="C941" s="81"/>
      <c r="D941" s="81"/>
      <c r="E941" s="81"/>
      <c r="F941" s="151"/>
      <c r="G941" s="151"/>
      <c r="H941" s="151"/>
      <c r="I941" s="151"/>
      <c r="J941" s="157"/>
      <c r="K941" s="157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</row>
    <row r="942" spans="1:33" ht="25.5" customHeight="1" hidden="1">
      <c r="A942" s="160"/>
      <c r="B942" s="197"/>
      <c r="C942" s="81"/>
      <c r="D942" s="81"/>
      <c r="E942" s="81"/>
      <c r="F942" s="157"/>
      <c r="G942" s="157"/>
      <c r="H942" s="151"/>
      <c r="I942" s="151"/>
      <c r="J942" s="157"/>
      <c r="K942" s="157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</row>
    <row r="943" spans="1:33" ht="15" customHeight="1">
      <c r="A943" s="160"/>
      <c r="B943" s="81"/>
      <c r="C943" s="81"/>
      <c r="D943" s="81"/>
      <c r="E943" s="81"/>
      <c r="F943" s="151"/>
      <c r="G943" s="151"/>
      <c r="H943" s="151"/>
      <c r="I943" s="151"/>
      <c r="J943" s="157"/>
      <c r="K943" s="157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</row>
    <row r="944" spans="1:33" ht="15.75" customHeight="1">
      <c r="A944" s="160"/>
      <c r="B944" s="81"/>
      <c r="C944" s="113"/>
      <c r="D944" s="113"/>
      <c r="E944" s="91"/>
      <c r="F944" s="151"/>
      <c r="G944" s="151"/>
      <c r="H944" s="151"/>
      <c r="I944" s="151"/>
      <c r="J944" s="157"/>
      <c r="K944" s="157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</row>
    <row r="945" spans="2:33" ht="15.75" customHeight="1">
      <c r="B945" s="81"/>
      <c r="E945" s="81"/>
      <c r="F945" s="151"/>
      <c r="G945" s="151"/>
      <c r="H945" s="151"/>
      <c r="I945" s="151"/>
      <c r="J945" s="157"/>
      <c r="K945" s="157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</row>
    <row r="946" spans="1:33" ht="21" customHeight="1" hidden="1">
      <c r="A946" s="75"/>
      <c r="B946" s="81"/>
      <c r="C946" s="69"/>
      <c r="D946" s="69"/>
      <c r="E946" s="69"/>
      <c r="F946" s="151"/>
      <c r="G946" s="151"/>
      <c r="H946" s="151"/>
      <c r="I946" s="151"/>
      <c r="J946" s="157"/>
      <c r="K946" s="157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</row>
    <row r="947" spans="1:33" ht="16.5" customHeight="1">
      <c r="A947" s="75"/>
      <c r="B947" s="81"/>
      <c r="C947" s="69"/>
      <c r="D947" s="69"/>
      <c r="E947" s="69"/>
      <c r="F947" s="151"/>
      <c r="G947" s="151"/>
      <c r="H947" s="151"/>
      <c r="I947" s="151"/>
      <c r="J947" s="157"/>
      <c r="K947" s="157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</row>
    <row r="948" ht="12.75"/>
    <row r="949" spans="1:33" ht="13.5" customHeight="1">
      <c r="A949" s="69"/>
      <c r="B949" s="91"/>
      <c r="C949" s="91"/>
      <c r="D949" s="91"/>
      <c r="E949" s="91"/>
      <c r="F949" s="151"/>
      <c r="G949" s="151"/>
      <c r="H949" s="151"/>
      <c r="I949" s="151"/>
      <c r="J949" s="157"/>
      <c r="K949" s="157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</row>
    <row r="950" spans="1:33" ht="13.5" customHeight="1">
      <c r="A950" s="69"/>
      <c r="B950" s="81"/>
      <c r="C950" s="81"/>
      <c r="D950" s="81"/>
      <c r="E950" s="81"/>
      <c r="F950" s="151"/>
      <c r="G950" s="151"/>
      <c r="H950" s="151"/>
      <c r="I950" s="151"/>
      <c r="J950" s="157"/>
      <c r="K950" s="157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</row>
    <row r="951" spans="1:33" ht="13.5" customHeight="1">
      <c r="A951" s="69"/>
      <c r="B951" s="81"/>
      <c r="C951" s="81"/>
      <c r="D951" s="81"/>
      <c r="E951" s="81"/>
      <c r="F951" s="151"/>
      <c r="G951" s="151"/>
      <c r="H951" s="151"/>
      <c r="I951" s="151"/>
      <c r="J951" s="157"/>
      <c r="K951" s="157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</row>
    <row r="952" spans="1:33" ht="13.5" customHeight="1">
      <c r="A952" s="69"/>
      <c r="B952" s="113"/>
      <c r="C952" s="113"/>
      <c r="D952" s="113"/>
      <c r="E952" s="113"/>
      <c r="F952" s="151"/>
      <c r="G952" s="151"/>
      <c r="H952" s="151"/>
      <c r="I952" s="151"/>
      <c r="J952" s="157"/>
      <c r="K952" s="157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</row>
    <row r="953" spans="1:33" ht="13.5" customHeight="1">
      <c r="A953" s="69"/>
      <c r="B953" s="81"/>
      <c r="C953" s="81"/>
      <c r="D953" s="81"/>
      <c r="E953" s="81"/>
      <c r="F953" s="151"/>
      <c r="G953" s="151"/>
      <c r="H953" s="151"/>
      <c r="I953" s="151"/>
      <c r="J953" s="157"/>
      <c r="K953" s="157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</row>
    <row r="954" spans="1:33" ht="13.5" customHeight="1">
      <c r="A954" s="69"/>
      <c r="B954" s="81"/>
      <c r="C954" s="81"/>
      <c r="D954" s="81"/>
      <c r="E954" s="81"/>
      <c r="F954" s="151"/>
      <c r="G954" s="151"/>
      <c r="H954" s="151"/>
      <c r="I954" s="151"/>
      <c r="J954" s="157"/>
      <c r="K954" s="157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</row>
    <row r="955" spans="1:33" ht="0.75" customHeight="1">
      <c r="A955" s="69"/>
      <c r="B955" s="81"/>
      <c r="C955" s="81"/>
      <c r="D955" s="81"/>
      <c r="E955" s="81"/>
      <c r="F955" s="151"/>
      <c r="G955" s="151"/>
      <c r="H955" s="151"/>
      <c r="I955" s="151"/>
      <c r="J955" s="157"/>
      <c r="K955" s="157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</row>
    <row r="956" spans="1:33" ht="14.25" customHeight="1">
      <c r="A956" s="69"/>
      <c r="B956" s="81"/>
      <c r="C956" s="81"/>
      <c r="D956" s="81"/>
      <c r="E956" s="91"/>
      <c r="F956" s="151"/>
      <c r="G956" s="151"/>
      <c r="H956" s="151"/>
      <c r="I956" s="151"/>
      <c r="J956" s="157"/>
      <c r="K956" s="157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</row>
    <row r="957" spans="1:33" ht="13.5" customHeight="1">
      <c r="A957" s="160"/>
      <c r="B957" s="91"/>
      <c r="C957" s="81"/>
      <c r="D957" s="81"/>
      <c r="E957" s="91"/>
      <c r="F957" s="151"/>
      <c r="G957" s="151"/>
      <c r="H957" s="151"/>
      <c r="I957" s="151"/>
      <c r="J957" s="157"/>
      <c r="K957" s="157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</row>
    <row r="958" spans="1:33" ht="13.5" customHeight="1">
      <c r="A958" s="69"/>
      <c r="B958" s="91"/>
      <c r="C958" s="91"/>
      <c r="D958" s="91"/>
      <c r="E958" s="91"/>
      <c r="F958" s="151"/>
      <c r="G958" s="151"/>
      <c r="H958" s="151"/>
      <c r="I958" s="151"/>
      <c r="J958" s="157"/>
      <c r="K958" s="157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</row>
    <row r="959" spans="1:33" ht="13.5" customHeight="1">
      <c r="A959" s="69"/>
      <c r="B959" s="81"/>
      <c r="C959" s="81"/>
      <c r="D959" s="81"/>
      <c r="E959" s="81"/>
      <c r="F959" s="151"/>
      <c r="G959" s="151"/>
      <c r="H959" s="151"/>
      <c r="I959" s="151"/>
      <c r="J959" s="157"/>
      <c r="K959" s="157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</row>
    <row r="960" spans="1:33" ht="12" customHeight="1">
      <c r="A960" s="69"/>
      <c r="B960" s="81"/>
      <c r="C960" s="81"/>
      <c r="D960" s="81"/>
      <c r="E960" s="81"/>
      <c r="F960" s="151"/>
      <c r="G960" s="151"/>
      <c r="H960" s="151"/>
      <c r="I960" s="151"/>
      <c r="J960" s="157"/>
      <c r="K960" s="157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</row>
    <row r="961" spans="1:33" ht="2.25" customHeight="1" hidden="1">
      <c r="A961" s="69"/>
      <c r="B961" s="81"/>
      <c r="C961" s="81"/>
      <c r="D961" s="81"/>
      <c r="E961" s="91"/>
      <c r="F961" s="151"/>
      <c r="G961" s="151"/>
      <c r="H961" s="151"/>
      <c r="I961" s="151"/>
      <c r="J961" s="157"/>
      <c r="K961" s="157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</row>
    <row r="962" spans="1:33" ht="2.25" customHeight="1" hidden="1">
      <c r="A962" s="69"/>
      <c r="B962" s="81"/>
      <c r="C962" s="81"/>
      <c r="D962" s="81"/>
      <c r="E962" s="91"/>
      <c r="F962" s="151"/>
      <c r="G962" s="151"/>
      <c r="H962" s="151"/>
      <c r="I962" s="151"/>
      <c r="J962" s="157"/>
      <c r="K962" s="157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</row>
    <row r="963" spans="1:33" ht="13.5" customHeight="1" hidden="1">
      <c r="A963" s="69"/>
      <c r="B963" s="81"/>
      <c r="C963" s="81"/>
      <c r="D963" s="81"/>
      <c r="E963" s="81"/>
      <c r="F963" s="151"/>
      <c r="G963" s="151"/>
      <c r="H963" s="151"/>
      <c r="I963" s="151"/>
      <c r="J963" s="157"/>
      <c r="K963" s="157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</row>
    <row r="964" spans="1:33" ht="20.25" customHeight="1" hidden="1">
      <c r="A964" s="69"/>
      <c r="B964" s="81"/>
      <c r="C964" s="81"/>
      <c r="D964" s="81"/>
      <c r="E964" s="91"/>
      <c r="F964" s="151"/>
      <c r="G964" s="151"/>
      <c r="H964" s="151"/>
      <c r="I964" s="151"/>
      <c r="J964" s="157"/>
      <c r="K964" s="157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</row>
    <row r="965" spans="1:33" ht="0.75" customHeight="1">
      <c r="A965" s="69"/>
      <c r="B965" s="81"/>
      <c r="C965" s="81"/>
      <c r="D965" s="81"/>
      <c r="E965" s="81"/>
      <c r="F965" s="151"/>
      <c r="G965" s="151"/>
      <c r="H965" s="151"/>
      <c r="I965" s="151"/>
      <c r="J965" s="157"/>
      <c r="K965" s="157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</row>
    <row r="966" spans="1:33" ht="13.5" customHeight="1">
      <c r="A966" s="69"/>
      <c r="B966" s="81"/>
      <c r="C966" s="69"/>
      <c r="D966" s="69"/>
      <c r="E966" s="91"/>
      <c r="F966" s="151"/>
      <c r="G966" s="151"/>
      <c r="H966" s="151"/>
      <c r="I966" s="151"/>
      <c r="J966" s="157"/>
      <c r="K966" s="157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</row>
    <row r="967" spans="1:33" ht="13.5" customHeight="1">
      <c r="A967" s="69"/>
      <c r="B967" s="91"/>
      <c r="C967" s="91"/>
      <c r="D967" s="91"/>
      <c r="E967" s="91"/>
      <c r="F967" s="151"/>
      <c r="G967" s="151"/>
      <c r="H967" s="151"/>
      <c r="I967" s="151"/>
      <c r="J967" s="157"/>
      <c r="K967" s="157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</row>
    <row r="968" spans="1:33" ht="13.5" customHeight="1">
      <c r="A968" s="69"/>
      <c r="B968" s="81"/>
      <c r="C968" s="81"/>
      <c r="D968" s="81"/>
      <c r="E968" s="81"/>
      <c r="F968" s="151"/>
      <c r="G968" s="151"/>
      <c r="H968" s="151"/>
      <c r="I968" s="151"/>
      <c r="J968" s="157"/>
      <c r="K968" s="157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</row>
    <row r="969" spans="1:33" ht="13.5" customHeight="1">
      <c r="A969" s="69"/>
      <c r="B969" s="81"/>
      <c r="C969" s="81"/>
      <c r="D969" s="81"/>
      <c r="E969" s="81"/>
      <c r="F969" s="151"/>
      <c r="G969" s="151"/>
      <c r="H969" s="151"/>
      <c r="I969" s="151"/>
      <c r="J969" s="157"/>
      <c r="K969" s="157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</row>
    <row r="970" spans="1:33" ht="13.5" customHeight="1">
      <c r="A970" s="160"/>
      <c r="B970" s="113"/>
      <c r="C970" s="113"/>
      <c r="D970" s="113"/>
      <c r="E970" s="81"/>
      <c r="F970" s="151"/>
      <c r="G970" s="151"/>
      <c r="H970" s="151"/>
      <c r="I970" s="151"/>
      <c r="J970" s="157"/>
      <c r="K970" s="157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</row>
    <row r="971" spans="1:33" ht="13.5" customHeight="1">
      <c r="A971" s="69"/>
      <c r="B971" s="81"/>
      <c r="C971" s="81"/>
      <c r="D971" s="81"/>
      <c r="E971" s="81"/>
      <c r="F971" s="151"/>
      <c r="G971" s="151"/>
      <c r="H971" s="151"/>
      <c r="I971" s="151"/>
      <c r="J971" s="157"/>
      <c r="K971" s="157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</row>
    <row r="972" spans="1:33" ht="13.5" customHeight="1">
      <c r="A972" s="69"/>
      <c r="B972" s="81"/>
      <c r="C972" s="81"/>
      <c r="D972" s="81"/>
      <c r="E972" s="91"/>
      <c r="F972" s="151"/>
      <c r="G972" s="151"/>
      <c r="H972" s="151"/>
      <c r="I972" s="151"/>
      <c r="J972" s="157"/>
      <c r="K972" s="157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</row>
    <row r="973" spans="1:33" ht="13.5" customHeight="1">
      <c r="A973" s="160"/>
      <c r="B973" s="91"/>
      <c r="C973" s="81"/>
      <c r="D973" s="81"/>
      <c r="E973" s="91"/>
      <c r="F973" s="151"/>
      <c r="G973" s="151"/>
      <c r="H973" s="151"/>
      <c r="I973" s="151"/>
      <c r="J973" s="157"/>
      <c r="K973" s="157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</row>
    <row r="974" spans="1:33" ht="13.5" customHeight="1">
      <c r="A974" s="69"/>
      <c r="B974" s="91"/>
      <c r="C974" s="91"/>
      <c r="D974" s="91"/>
      <c r="E974" s="91"/>
      <c r="F974" s="151"/>
      <c r="G974" s="151"/>
      <c r="H974" s="151"/>
      <c r="I974" s="151"/>
      <c r="J974" s="157"/>
      <c r="K974" s="157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</row>
    <row r="975" spans="1:33" ht="13.5" customHeight="1">
      <c r="A975" s="69"/>
      <c r="B975" s="81"/>
      <c r="C975" s="81"/>
      <c r="D975" s="81"/>
      <c r="E975" s="81"/>
      <c r="F975" s="151"/>
      <c r="G975" s="151"/>
      <c r="H975" s="151"/>
      <c r="I975" s="151"/>
      <c r="J975" s="157"/>
      <c r="K975" s="157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</row>
    <row r="976" spans="1:33" ht="13.5" customHeight="1">
      <c r="A976" s="69"/>
      <c r="B976" s="81"/>
      <c r="C976" s="81"/>
      <c r="D976" s="81"/>
      <c r="E976" s="81"/>
      <c r="F976" s="151"/>
      <c r="G976" s="151"/>
      <c r="H976" s="151"/>
      <c r="I976" s="151"/>
      <c r="J976" s="157"/>
      <c r="K976" s="157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</row>
    <row r="977" spans="1:33" ht="15.75" customHeight="1">
      <c r="A977" s="69"/>
      <c r="B977" s="77"/>
      <c r="C977" s="81"/>
      <c r="D977" s="113"/>
      <c r="E977" s="81"/>
      <c r="F977" s="151"/>
      <c r="G977" s="151"/>
      <c r="H977" s="151"/>
      <c r="I977" s="151"/>
      <c r="J977" s="157"/>
      <c r="K977" s="157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</row>
    <row r="978" spans="1:33" ht="0.75" customHeight="1">
      <c r="A978" s="69"/>
      <c r="B978" s="77"/>
      <c r="C978" s="81"/>
      <c r="D978" s="113"/>
      <c r="E978" s="81"/>
      <c r="F978" s="151"/>
      <c r="G978" s="151"/>
      <c r="H978" s="151"/>
      <c r="I978" s="151"/>
      <c r="J978" s="157"/>
      <c r="K978" s="157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</row>
    <row r="979" spans="1:33" ht="18.75" customHeight="1">
      <c r="A979" s="69"/>
      <c r="B979" s="125"/>
      <c r="C979" s="81"/>
      <c r="D979" s="113"/>
      <c r="E979" s="81"/>
      <c r="F979" s="151"/>
      <c r="G979" s="151"/>
      <c r="H979" s="151"/>
      <c r="I979" s="151"/>
      <c r="J979" s="157"/>
      <c r="K979" s="157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</row>
    <row r="980" spans="1:33" ht="15" customHeight="1">
      <c r="A980" s="69"/>
      <c r="B980" s="68"/>
      <c r="C980" s="81"/>
      <c r="D980" s="81"/>
      <c r="E980" s="81"/>
      <c r="F980" s="151"/>
      <c r="G980" s="151"/>
      <c r="H980" s="151"/>
      <c r="I980" s="151"/>
      <c r="J980" s="157"/>
      <c r="K980" s="157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</row>
    <row r="981" spans="1:33" ht="21" customHeight="1" hidden="1">
      <c r="A981" s="69"/>
      <c r="B981" s="81"/>
      <c r="C981" s="81"/>
      <c r="D981" s="81"/>
      <c r="E981" s="91"/>
      <c r="F981" s="151"/>
      <c r="G981" s="151"/>
      <c r="H981" s="151"/>
      <c r="I981" s="151"/>
      <c r="J981" s="157"/>
      <c r="K981" s="157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</row>
    <row r="983" spans="1:33" ht="22.5" customHeight="1" hidden="1">
      <c r="A983" s="69"/>
      <c r="B983" s="106"/>
      <c r="C983" s="81"/>
      <c r="D983" s="113"/>
      <c r="E983" s="113"/>
      <c r="F983" s="151"/>
      <c r="G983" s="151"/>
      <c r="H983" s="151"/>
      <c r="I983" s="151"/>
      <c r="J983" s="157"/>
      <c r="K983" s="157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</row>
    <row r="984" spans="1:33" ht="14.25" customHeight="1">
      <c r="A984" s="69"/>
      <c r="B984" s="81"/>
      <c r="C984" s="81"/>
      <c r="D984" s="81"/>
      <c r="E984" s="81"/>
      <c r="F984" s="151"/>
      <c r="G984" s="151"/>
      <c r="H984" s="151"/>
      <c r="I984" s="151"/>
      <c r="J984" s="157"/>
      <c r="K984" s="157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</row>
    <row r="985" spans="1:33" ht="13.5" customHeight="1">
      <c r="A985" s="69"/>
      <c r="B985" s="87"/>
      <c r="C985" s="81"/>
      <c r="D985" s="81"/>
      <c r="E985" s="91"/>
      <c r="F985" s="151"/>
      <c r="G985" s="151"/>
      <c r="H985" s="151"/>
      <c r="I985" s="151"/>
      <c r="J985" s="157"/>
      <c r="K985" s="157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</row>
    <row r="986" spans="1:33" ht="13.5" customHeight="1">
      <c r="A986" s="69"/>
      <c r="B986" s="91"/>
      <c r="C986" s="91"/>
      <c r="D986" s="91"/>
      <c r="E986" s="91"/>
      <c r="F986" s="151"/>
      <c r="G986" s="151"/>
      <c r="H986" s="151"/>
      <c r="I986" s="151"/>
      <c r="J986" s="157"/>
      <c r="K986" s="157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</row>
    <row r="987" spans="1:33" ht="13.5" customHeight="1">
      <c r="A987" s="69"/>
      <c r="B987" s="81"/>
      <c r="C987" s="81"/>
      <c r="D987" s="81"/>
      <c r="E987" s="81"/>
      <c r="F987" s="151"/>
      <c r="G987" s="151"/>
      <c r="H987" s="151"/>
      <c r="I987" s="151"/>
      <c r="J987" s="157"/>
      <c r="K987" s="157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</row>
    <row r="988" spans="1:33" ht="13.5" customHeight="1">
      <c r="A988" s="69"/>
      <c r="B988" s="81"/>
      <c r="C988" s="81"/>
      <c r="D988" s="81"/>
      <c r="E988" s="81"/>
      <c r="F988" s="151"/>
      <c r="G988" s="151"/>
      <c r="H988" s="151"/>
      <c r="I988" s="151"/>
      <c r="J988" s="157"/>
      <c r="K988" s="157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</row>
    <row r="989" spans="1:33" ht="12.75" customHeight="1">
      <c r="A989" s="69"/>
      <c r="B989" s="81"/>
      <c r="C989" s="81"/>
      <c r="D989" s="81"/>
      <c r="E989" s="81"/>
      <c r="F989" s="151"/>
      <c r="G989" s="151"/>
      <c r="H989" s="151"/>
      <c r="I989" s="151"/>
      <c r="J989" s="157"/>
      <c r="K989" s="157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</row>
    <row r="990" spans="1:33" ht="21" customHeight="1">
      <c r="A990" s="69"/>
      <c r="B990" s="81"/>
      <c r="C990" s="81"/>
      <c r="D990" s="81"/>
      <c r="E990" s="81"/>
      <c r="F990" s="151"/>
      <c r="G990" s="151"/>
      <c r="H990" s="151"/>
      <c r="I990" s="151"/>
      <c r="J990" s="157"/>
      <c r="K990" s="157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</row>
    <row r="991" spans="1:33" ht="24.75" customHeight="1">
      <c r="A991" s="160"/>
      <c r="B991" s="125"/>
      <c r="C991" s="81"/>
      <c r="D991" s="81"/>
      <c r="E991" s="91"/>
      <c r="F991" s="151"/>
      <c r="G991" s="151"/>
      <c r="H991" s="151"/>
      <c r="I991" s="151"/>
      <c r="J991" s="157"/>
      <c r="K991" s="157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</row>
    <row r="992" spans="1:33" ht="16.5" customHeight="1">
      <c r="A992" s="69"/>
      <c r="B992" s="91"/>
      <c r="C992" s="91"/>
      <c r="D992" s="91"/>
      <c r="E992" s="91"/>
      <c r="F992" s="151"/>
      <c r="G992" s="151"/>
      <c r="H992" s="151"/>
      <c r="I992" s="151"/>
      <c r="J992" s="157"/>
      <c r="K992" s="157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</row>
    <row r="993" spans="1:33" ht="12.75" customHeight="1">
      <c r="A993" s="69"/>
      <c r="B993" s="81"/>
      <c r="C993" s="81"/>
      <c r="D993" s="81"/>
      <c r="E993" s="81"/>
      <c r="F993" s="151"/>
      <c r="G993" s="151"/>
      <c r="H993" s="151"/>
      <c r="I993" s="151"/>
      <c r="J993" s="157"/>
      <c r="K993" s="157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</row>
    <row r="994" spans="1:33" ht="15" customHeight="1">
      <c r="A994" s="69"/>
      <c r="B994" s="81"/>
      <c r="C994" s="81"/>
      <c r="D994" s="81"/>
      <c r="E994" s="81"/>
      <c r="F994" s="151"/>
      <c r="G994" s="151"/>
      <c r="H994" s="151"/>
      <c r="I994" s="151"/>
      <c r="J994" s="157"/>
      <c r="K994" s="157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</row>
    <row r="995" spans="1:33" ht="30" customHeight="1" hidden="1">
      <c r="A995" s="69"/>
      <c r="B995" s="68"/>
      <c r="C995" s="81"/>
      <c r="D995" s="81"/>
      <c r="E995" s="81"/>
      <c r="F995" s="151"/>
      <c r="G995" s="151"/>
      <c r="H995" s="151"/>
      <c r="I995" s="151"/>
      <c r="J995" s="157"/>
      <c r="K995" s="157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</row>
    <row r="996" spans="1:33" ht="22.5" customHeight="1" hidden="1">
      <c r="A996" s="69"/>
      <c r="B996" s="68"/>
      <c r="C996" s="81"/>
      <c r="D996" s="81"/>
      <c r="E996" s="81"/>
      <c r="F996" s="151"/>
      <c r="G996" s="151"/>
      <c r="H996" s="151"/>
      <c r="I996" s="151"/>
      <c r="J996" s="157"/>
      <c r="K996" s="157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</row>
    <row r="997" spans="1:33" ht="18.75" customHeight="1" hidden="1">
      <c r="A997" s="69"/>
      <c r="B997" s="81"/>
      <c r="C997" s="81"/>
      <c r="D997" s="81"/>
      <c r="E997" s="81"/>
      <c r="F997" s="151"/>
      <c r="G997" s="151"/>
      <c r="H997" s="151"/>
      <c r="I997" s="151"/>
      <c r="J997" s="157"/>
      <c r="K997" s="157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</row>
    <row r="998" spans="1:33" ht="14.25" customHeight="1" hidden="1">
      <c r="A998" s="69"/>
      <c r="B998" s="81"/>
      <c r="C998" s="81"/>
      <c r="D998" s="81"/>
      <c r="E998" s="81"/>
      <c r="F998" s="151"/>
      <c r="G998" s="151"/>
      <c r="H998" s="151"/>
      <c r="I998" s="151"/>
      <c r="J998" s="157"/>
      <c r="K998" s="157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</row>
    <row r="999" spans="1:33" ht="23.25" customHeight="1">
      <c r="A999" s="69"/>
      <c r="B999" s="91"/>
      <c r="C999" s="91"/>
      <c r="D999" s="91"/>
      <c r="E999" s="91"/>
      <c r="F999" s="151"/>
      <c r="G999" s="151"/>
      <c r="H999" s="151"/>
      <c r="I999" s="151"/>
      <c r="J999" s="157"/>
      <c r="K999" s="157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</row>
    <row r="1000" spans="1:33" ht="14.25" customHeight="1">
      <c r="A1000" s="69"/>
      <c r="B1000" s="81"/>
      <c r="C1000" s="81"/>
      <c r="D1000" s="81"/>
      <c r="E1000" s="81"/>
      <c r="F1000" s="158"/>
      <c r="G1000" s="158"/>
      <c r="H1000" s="151"/>
      <c r="I1000" s="151"/>
      <c r="J1000" s="157"/>
      <c r="K1000" s="157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</row>
    <row r="1001" spans="1:33" ht="12" customHeight="1">
      <c r="A1001" s="69"/>
      <c r="B1001" s="81"/>
      <c r="C1001" s="81"/>
      <c r="D1001" s="81"/>
      <c r="E1001" s="81"/>
      <c r="F1001" s="151"/>
      <c r="G1001" s="151"/>
      <c r="H1001" s="151"/>
      <c r="I1001" s="151"/>
      <c r="J1001" s="157"/>
      <c r="K1001" s="157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</row>
    <row r="1002" spans="1:33" ht="13.5" customHeight="1">
      <c r="A1002" s="69"/>
      <c r="B1002" s="81"/>
      <c r="C1002" s="81"/>
      <c r="D1002" s="81"/>
      <c r="E1002" s="81"/>
      <c r="F1002" s="151"/>
      <c r="G1002" s="151"/>
      <c r="H1002" s="151"/>
      <c r="I1002" s="151"/>
      <c r="J1002" s="157"/>
      <c r="K1002" s="157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</row>
    <row r="1003" spans="1:33" ht="13.5" customHeight="1">
      <c r="A1003" s="69"/>
      <c r="B1003" s="81"/>
      <c r="C1003" s="81"/>
      <c r="D1003" s="81"/>
      <c r="E1003" s="81"/>
      <c r="F1003" s="151"/>
      <c r="G1003" s="151"/>
      <c r="H1003" s="151"/>
      <c r="I1003" s="151"/>
      <c r="J1003" s="157"/>
      <c r="K1003" s="157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</row>
    <row r="1004" spans="1:33" ht="28.5" customHeight="1">
      <c r="A1004" s="89"/>
      <c r="B1004" s="124"/>
      <c r="C1004" s="81"/>
      <c r="D1004" s="81"/>
      <c r="E1004" s="81"/>
      <c r="F1004" s="151"/>
      <c r="G1004" s="151"/>
      <c r="H1004" s="151"/>
      <c r="I1004" s="151"/>
      <c r="J1004" s="157"/>
      <c r="K1004" s="157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</row>
    <row r="1005" spans="1:33" ht="13.5" customHeight="1">
      <c r="A1005" s="89"/>
      <c r="B1005" s="91"/>
      <c r="C1005" s="91"/>
      <c r="D1005" s="91"/>
      <c r="E1005" s="91"/>
      <c r="F1005" s="151"/>
      <c r="G1005" s="151"/>
      <c r="H1005" s="151"/>
      <c r="I1005" s="151"/>
      <c r="J1005" s="157"/>
      <c r="K1005" s="157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</row>
    <row r="1006" spans="1:33" ht="13.5" customHeight="1">
      <c r="A1006" s="89"/>
      <c r="B1006" s="81"/>
      <c r="C1006" s="81"/>
      <c r="D1006" s="81"/>
      <c r="E1006" s="81"/>
      <c r="F1006" s="81"/>
      <c r="G1006" s="81"/>
      <c r="H1006" s="151"/>
      <c r="I1006" s="151"/>
      <c r="J1006" s="157"/>
      <c r="K1006" s="157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</row>
    <row r="1007" spans="1:33" ht="13.5" customHeight="1">
      <c r="A1007" s="89"/>
      <c r="B1007" s="81"/>
      <c r="C1007" s="81"/>
      <c r="D1007" s="81"/>
      <c r="E1007" s="81"/>
      <c r="F1007" s="151"/>
      <c r="G1007" s="151"/>
      <c r="H1007" s="151"/>
      <c r="I1007" s="151"/>
      <c r="J1007" s="157"/>
      <c r="K1007" s="157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</row>
    <row r="1008" spans="1:33" ht="13.5" customHeight="1" hidden="1">
      <c r="A1008" s="89"/>
      <c r="B1008" s="81"/>
      <c r="C1008" s="81"/>
      <c r="D1008" s="81"/>
      <c r="E1008" s="81"/>
      <c r="F1008" s="151"/>
      <c r="G1008" s="151"/>
      <c r="H1008" s="151"/>
      <c r="I1008" s="151"/>
      <c r="J1008" s="157"/>
      <c r="K1008" s="157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</row>
    <row r="1009" spans="1:33" ht="13.5" customHeight="1">
      <c r="A1009" s="89"/>
      <c r="B1009" s="91"/>
      <c r="C1009" s="81"/>
      <c r="D1009" s="81"/>
      <c r="E1009" s="81"/>
      <c r="F1009" s="151"/>
      <c r="G1009" s="151"/>
      <c r="H1009" s="151"/>
      <c r="I1009" s="151"/>
      <c r="J1009" s="157"/>
      <c r="K1009" s="157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</row>
    <row r="1010" spans="1:33" ht="13.5" customHeight="1" hidden="1">
      <c r="A1010" s="89"/>
      <c r="B1010" s="81"/>
      <c r="C1010" s="81"/>
      <c r="D1010" s="81"/>
      <c r="E1010" s="81"/>
      <c r="F1010" s="151"/>
      <c r="G1010" s="151"/>
      <c r="H1010" s="151"/>
      <c r="I1010" s="151"/>
      <c r="J1010" s="157"/>
      <c r="K1010" s="157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</row>
    <row r="1011" spans="1:33" ht="13.5" customHeight="1" hidden="1">
      <c r="A1011" s="89"/>
      <c r="B1011" s="81"/>
      <c r="C1011" s="81"/>
      <c r="D1011" s="81"/>
      <c r="E1011" s="81"/>
      <c r="F1011" s="151"/>
      <c r="G1011" s="151"/>
      <c r="H1011" s="151"/>
      <c r="I1011" s="151"/>
      <c r="J1011" s="157"/>
      <c r="K1011" s="157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</row>
    <row r="1012" spans="1:33" ht="13.5" customHeight="1" hidden="1">
      <c r="A1012" s="89"/>
      <c r="B1012" s="81"/>
      <c r="C1012" s="81"/>
      <c r="D1012" s="81"/>
      <c r="E1012" s="81"/>
      <c r="F1012" s="151"/>
      <c r="G1012" s="151"/>
      <c r="H1012" s="151"/>
      <c r="I1012" s="151"/>
      <c r="J1012" s="157"/>
      <c r="K1012" s="157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</row>
    <row r="1013" spans="1:33" ht="13.5" customHeight="1">
      <c r="A1013" s="89"/>
      <c r="B1013" s="81"/>
      <c r="C1013" s="81"/>
      <c r="D1013" s="81"/>
      <c r="E1013" s="91"/>
      <c r="F1013" s="151"/>
      <c r="G1013" s="151"/>
      <c r="H1013" s="151"/>
      <c r="I1013" s="151"/>
      <c r="J1013" s="157"/>
      <c r="K1013" s="157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</row>
    <row r="1014" spans="1:33" ht="13.5" customHeight="1">
      <c r="A1014" s="89"/>
      <c r="B1014" s="91"/>
      <c r="C1014" s="91"/>
      <c r="D1014" s="91"/>
      <c r="E1014" s="91"/>
      <c r="F1014" s="151"/>
      <c r="G1014" s="151"/>
      <c r="H1014" s="151"/>
      <c r="I1014" s="151"/>
      <c r="J1014" s="157"/>
      <c r="K1014" s="157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</row>
    <row r="1015" spans="1:33" ht="17.25" customHeight="1" hidden="1">
      <c r="A1015" s="89"/>
      <c r="B1015" s="81"/>
      <c r="C1015" s="81"/>
      <c r="D1015" s="81"/>
      <c r="E1015" s="81"/>
      <c r="F1015" s="151"/>
      <c r="G1015" s="151"/>
      <c r="H1015" s="151"/>
      <c r="I1015" s="151"/>
      <c r="J1015" s="157"/>
      <c r="K1015" s="157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</row>
    <row r="1016" spans="1:33" ht="13.5" customHeight="1" hidden="1">
      <c r="A1016" s="89"/>
      <c r="B1016" s="81"/>
      <c r="C1016" s="81"/>
      <c r="D1016" s="81"/>
      <c r="E1016" s="81"/>
      <c r="F1016" s="151"/>
      <c r="G1016" s="151"/>
      <c r="H1016" s="151"/>
      <c r="I1016" s="151"/>
      <c r="J1016" s="157"/>
      <c r="K1016" s="157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</row>
    <row r="1017" spans="1:33" ht="13.5" customHeight="1" hidden="1">
      <c r="A1017" s="89"/>
      <c r="B1017" s="81"/>
      <c r="C1017" s="81"/>
      <c r="D1017" s="81"/>
      <c r="E1017" s="81"/>
      <c r="F1017" s="151"/>
      <c r="G1017" s="151"/>
      <c r="H1017" s="151"/>
      <c r="I1017" s="151"/>
      <c r="J1017" s="157"/>
      <c r="K1017" s="157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</row>
    <row r="1018" spans="1:33" ht="13.5" customHeight="1" hidden="1">
      <c r="A1018" s="89"/>
      <c r="B1018" s="81"/>
      <c r="C1018" s="81"/>
      <c r="D1018" s="81"/>
      <c r="E1018" s="81"/>
      <c r="F1018" s="151"/>
      <c r="G1018" s="151"/>
      <c r="H1018" s="151"/>
      <c r="I1018" s="151"/>
      <c r="J1018" s="157"/>
      <c r="K1018" s="157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</row>
    <row r="1019" spans="1:33" ht="13.5" customHeight="1">
      <c r="A1019" s="89"/>
      <c r="B1019" s="81"/>
      <c r="C1019" s="81"/>
      <c r="D1019" s="81"/>
      <c r="E1019" s="81"/>
      <c r="F1019" s="151"/>
      <c r="G1019" s="151"/>
      <c r="H1019" s="151"/>
      <c r="I1019" s="151"/>
      <c r="J1019" s="157"/>
      <c r="K1019" s="157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</row>
    <row r="1020" spans="1:33" ht="13.5" customHeight="1">
      <c r="A1020" s="89"/>
      <c r="B1020" s="77"/>
      <c r="C1020" s="81"/>
      <c r="D1020" s="81"/>
      <c r="E1020" s="81"/>
      <c r="F1020" s="151"/>
      <c r="G1020" s="151"/>
      <c r="H1020" s="151"/>
      <c r="I1020" s="151"/>
      <c r="J1020" s="157"/>
      <c r="K1020" s="157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</row>
    <row r="1021" spans="1:33" ht="13.5" customHeight="1">
      <c r="A1021" s="69"/>
      <c r="B1021" s="81"/>
      <c r="C1021" s="81"/>
      <c r="D1021" s="81"/>
      <c r="E1021" s="91"/>
      <c r="F1021" s="151"/>
      <c r="G1021" s="151"/>
      <c r="H1021" s="151"/>
      <c r="I1021" s="151"/>
      <c r="J1021" s="157"/>
      <c r="K1021" s="157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</row>
    <row r="1022" spans="1:33" ht="13.5" customHeight="1">
      <c r="A1022" s="160"/>
      <c r="B1022" s="91"/>
      <c r="C1022" s="81"/>
      <c r="D1022" s="81"/>
      <c r="E1022" s="91"/>
      <c r="F1022" s="151"/>
      <c r="G1022" s="151"/>
      <c r="H1022" s="151"/>
      <c r="I1022" s="151"/>
      <c r="J1022" s="157"/>
      <c r="K1022" s="157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</row>
    <row r="1023" spans="1:33" ht="13.5" customHeight="1">
      <c r="A1023" s="69"/>
      <c r="B1023" s="91"/>
      <c r="C1023" s="91"/>
      <c r="D1023" s="91"/>
      <c r="E1023" s="91"/>
      <c r="F1023" s="151"/>
      <c r="G1023" s="151"/>
      <c r="H1023" s="151"/>
      <c r="I1023" s="151"/>
      <c r="J1023" s="157"/>
      <c r="K1023" s="157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</row>
    <row r="1024" spans="1:33" ht="13.5" customHeight="1">
      <c r="A1024" s="69"/>
      <c r="B1024" s="81"/>
      <c r="C1024" s="81"/>
      <c r="D1024" s="81"/>
      <c r="E1024" s="81"/>
      <c r="F1024" s="151"/>
      <c r="G1024" s="151"/>
      <c r="H1024" s="151"/>
      <c r="I1024" s="151"/>
      <c r="J1024" s="157"/>
      <c r="K1024" s="157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</row>
    <row r="1025" spans="1:33" ht="15.75" customHeight="1">
      <c r="A1025" s="69"/>
      <c r="B1025" s="81"/>
      <c r="C1025" s="81"/>
      <c r="D1025" s="81"/>
      <c r="E1025" s="81"/>
      <c r="F1025" s="151"/>
      <c r="G1025" s="151"/>
      <c r="H1025" s="151"/>
      <c r="I1025" s="151"/>
      <c r="J1025" s="157"/>
      <c r="K1025" s="157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</row>
    <row r="1026" spans="1:33" ht="3" customHeight="1" hidden="1">
      <c r="A1026" s="69"/>
      <c r="B1026" s="77"/>
      <c r="C1026" s="113"/>
      <c r="D1026" s="113"/>
      <c r="E1026" s="81"/>
      <c r="F1026" s="151"/>
      <c r="G1026" s="151"/>
      <c r="H1026" s="151"/>
      <c r="I1026" s="151"/>
      <c r="J1026" s="157"/>
      <c r="K1026" s="157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</row>
    <row r="1027" spans="1:33" ht="18.75" customHeight="1">
      <c r="A1027" s="69"/>
      <c r="B1027" s="125"/>
      <c r="C1027" s="81"/>
      <c r="D1027" s="113"/>
      <c r="E1027" s="81"/>
      <c r="F1027" s="151"/>
      <c r="G1027" s="151"/>
      <c r="H1027" s="151"/>
      <c r="I1027" s="151"/>
      <c r="J1027" s="157"/>
      <c r="K1027" s="157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</row>
    <row r="1028" spans="1:33" ht="30" customHeight="1" hidden="1">
      <c r="A1028" s="69"/>
      <c r="B1028" s="77"/>
      <c r="C1028" s="113"/>
      <c r="D1028" s="113"/>
      <c r="E1028" s="81"/>
      <c r="F1028" s="151"/>
      <c r="G1028" s="151"/>
      <c r="H1028" s="151"/>
      <c r="I1028" s="151"/>
      <c r="J1028" s="157"/>
      <c r="K1028" s="157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</row>
    <row r="1029" spans="1:33" ht="37.5" customHeight="1" hidden="1">
      <c r="A1029" s="69"/>
      <c r="B1029" s="87"/>
      <c r="C1029" s="81"/>
      <c r="D1029" s="81"/>
      <c r="E1029" s="81"/>
      <c r="F1029" s="151"/>
      <c r="G1029" s="151"/>
      <c r="H1029" s="151"/>
      <c r="I1029" s="151"/>
      <c r="J1029" s="157"/>
      <c r="K1029" s="157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</row>
    <row r="1030" spans="1:33" ht="12.75" customHeight="1" hidden="1">
      <c r="A1030" s="69"/>
      <c r="B1030" s="81"/>
      <c r="C1030" s="81"/>
      <c r="D1030" s="81"/>
      <c r="E1030" s="81"/>
      <c r="F1030" s="151"/>
      <c r="G1030" s="151"/>
      <c r="H1030" s="151"/>
      <c r="I1030" s="151"/>
      <c r="J1030" s="157"/>
      <c r="K1030" s="157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</row>
    <row r="1031" spans="1:33" ht="18" customHeight="1" hidden="1">
      <c r="A1031" s="69"/>
      <c r="B1031" s="81"/>
      <c r="C1031" s="69"/>
      <c r="D1031" s="69"/>
      <c r="E1031" s="91"/>
      <c r="F1031" s="151"/>
      <c r="G1031" s="151"/>
      <c r="H1031" s="151"/>
      <c r="I1031" s="151"/>
      <c r="J1031" s="157"/>
      <c r="K1031" s="157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</row>
    <row r="1032" spans="1:33" ht="18" customHeight="1">
      <c r="A1032" s="69"/>
      <c r="B1032" s="81"/>
      <c r="C1032" s="69"/>
      <c r="D1032" s="69"/>
      <c r="E1032" s="81"/>
      <c r="F1032" s="151"/>
      <c r="G1032" s="151"/>
      <c r="H1032" s="151"/>
      <c r="I1032" s="151"/>
      <c r="J1032" s="157"/>
      <c r="K1032" s="157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</row>
    <row r="1033" spans="1:33" ht="18" customHeight="1" hidden="1">
      <c r="A1033" s="69"/>
      <c r="B1033" s="81"/>
      <c r="C1033" s="69"/>
      <c r="D1033" s="69"/>
      <c r="E1033" s="91"/>
      <c r="F1033" s="151"/>
      <c r="G1033" s="151"/>
      <c r="H1033" s="151"/>
      <c r="I1033" s="151"/>
      <c r="J1033" s="157"/>
      <c r="K1033" s="157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</row>
    <row r="1034" spans="1:33" ht="14.25" customHeight="1">
      <c r="A1034" s="69"/>
      <c r="B1034" s="81"/>
      <c r="C1034" s="69"/>
      <c r="D1034" s="69"/>
      <c r="E1034" s="91"/>
      <c r="F1034" s="151"/>
      <c r="G1034" s="151"/>
      <c r="H1034" s="151"/>
      <c r="I1034" s="151"/>
      <c r="J1034" s="157"/>
      <c r="K1034" s="157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</row>
    <row r="1035" spans="1:33" ht="13.5" customHeight="1">
      <c r="A1035" s="69"/>
      <c r="B1035" s="91"/>
      <c r="C1035" s="91"/>
      <c r="D1035" s="91"/>
      <c r="E1035" s="91"/>
      <c r="F1035" s="151"/>
      <c r="G1035" s="151"/>
      <c r="H1035" s="151"/>
      <c r="I1035" s="151"/>
      <c r="J1035" s="157"/>
      <c r="K1035" s="157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</row>
    <row r="1036" spans="1:33" ht="13.5" customHeight="1">
      <c r="A1036" s="69"/>
      <c r="B1036" s="81"/>
      <c r="C1036" s="81"/>
      <c r="D1036" s="81"/>
      <c r="E1036" s="81"/>
      <c r="F1036" s="151"/>
      <c r="G1036" s="151"/>
      <c r="H1036" s="151"/>
      <c r="I1036" s="151"/>
      <c r="J1036" s="157"/>
      <c r="K1036" s="157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</row>
    <row r="1037" spans="1:33" ht="13.5" customHeight="1">
      <c r="A1037" s="69"/>
      <c r="B1037" s="81"/>
      <c r="C1037" s="81"/>
      <c r="D1037" s="81"/>
      <c r="E1037" s="81"/>
      <c r="F1037" s="151"/>
      <c r="G1037" s="151"/>
      <c r="H1037" s="151"/>
      <c r="I1037" s="151"/>
      <c r="J1037" s="157"/>
      <c r="K1037" s="157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</row>
    <row r="1038" spans="1:33" ht="12.75" customHeight="1" hidden="1">
      <c r="A1038" s="69"/>
      <c r="B1038" s="81"/>
      <c r="C1038" s="81"/>
      <c r="D1038" s="81"/>
      <c r="E1038" s="81"/>
      <c r="F1038" s="151"/>
      <c r="G1038" s="151"/>
      <c r="H1038" s="151"/>
      <c r="I1038" s="151"/>
      <c r="J1038" s="157"/>
      <c r="K1038" s="157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</row>
    <row r="1039" spans="1:33" ht="15" customHeight="1" hidden="1">
      <c r="A1039" s="69"/>
      <c r="B1039" s="81"/>
      <c r="C1039" s="81"/>
      <c r="D1039" s="81"/>
      <c r="E1039" s="81"/>
      <c r="F1039" s="151"/>
      <c r="G1039" s="151"/>
      <c r="H1039" s="151"/>
      <c r="I1039" s="151"/>
      <c r="J1039" s="157"/>
      <c r="K1039" s="157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</row>
    <row r="1040" spans="1:33" ht="12.75" customHeight="1">
      <c r="A1040" s="69"/>
      <c r="B1040" s="81"/>
      <c r="C1040" s="81"/>
      <c r="D1040" s="81"/>
      <c r="E1040" s="81"/>
      <c r="F1040" s="151"/>
      <c r="G1040" s="151"/>
      <c r="H1040" s="151"/>
      <c r="I1040" s="151"/>
      <c r="J1040" s="157"/>
      <c r="K1040" s="157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</row>
    <row r="1041" spans="1:33" ht="12" customHeight="1">
      <c r="A1041" s="69"/>
      <c r="B1041" s="81"/>
      <c r="C1041" s="81"/>
      <c r="D1041" s="81"/>
      <c r="E1041" s="91"/>
      <c r="F1041" s="151"/>
      <c r="G1041" s="151"/>
      <c r="H1041" s="151"/>
      <c r="I1041" s="151"/>
      <c r="J1041" s="157"/>
      <c r="K1041" s="157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</row>
    <row r="1042" spans="1:33" ht="13.5" customHeight="1">
      <c r="A1042" s="89"/>
      <c r="B1042" s="91"/>
      <c r="C1042" s="81"/>
      <c r="D1042" s="81"/>
      <c r="E1042" s="91"/>
      <c r="F1042" s="151"/>
      <c r="G1042" s="151"/>
      <c r="H1042" s="151"/>
      <c r="I1042" s="151"/>
      <c r="J1042" s="157"/>
      <c r="K1042" s="157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</row>
    <row r="1043" spans="1:33" ht="13.5" customHeight="1">
      <c r="A1043" s="69"/>
      <c r="B1043" s="91"/>
      <c r="C1043" s="91"/>
      <c r="D1043" s="91"/>
      <c r="E1043" s="91"/>
      <c r="F1043" s="151"/>
      <c r="G1043" s="151"/>
      <c r="H1043" s="151"/>
      <c r="I1043" s="151"/>
      <c r="J1043" s="157"/>
      <c r="K1043" s="157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</row>
    <row r="1044" spans="1:33" ht="13.5" customHeight="1">
      <c r="A1044" s="69"/>
      <c r="B1044" s="81"/>
      <c r="C1044" s="81"/>
      <c r="D1044" s="81"/>
      <c r="E1044" s="81"/>
      <c r="F1044" s="151"/>
      <c r="G1044" s="151"/>
      <c r="H1044" s="151"/>
      <c r="I1044" s="151"/>
      <c r="J1044" s="157"/>
      <c r="K1044" s="157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</row>
    <row r="1045" spans="1:33" ht="13.5" customHeight="1">
      <c r="A1045" s="69"/>
      <c r="B1045" s="81"/>
      <c r="C1045" s="81"/>
      <c r="D1045" s="81"/>
      <c r="E1045" s="81"/>
      <c r="F1045" s="151"/>
      <c r="G1045" s="151"/>
      <c r="H1045" s="151"/>
      <c r="I1045" s="151"/>
      <c r="J1045" s="157"/>
      <c r="K1045" s="157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</row>
    <row r="1046" spans="1:33" ht="23.25" customHeight="1" hidden="1">
      <c r="A1046" s="69"/>
      <c r="B1046" s="77"/>
      <c r="C1046" s="113"/>
      <c r="D1046" s="113"/>
      <c r="E1046" s="91"/>
      <c r="F1046" s="151"/>
      <c r="G1046" s="151"/>
      <c r="H1046" s="151"/>
      <c r="I1046" s="151"/>
      <c r="J1046" s="157"/>
      <c r="K1046" s="157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</row>
    <row r="1047" spans="1:33" ht="27" customHeight="1" hidden="1">
      <c r="A1047" s="69"/>
      <c r="B1047" s="87"/>
      <c r="C1047" s="81"/>
      <c r="D1047" s="81"/>
      <c r="E1047" s="91"/>
      <c r="F1047" s="151"/>
      <c r="G1047" s="151"/>
      <c r="H1047" s="151"/>
      <c r="I1047" s="151"/>
      <c r="J1047" s="157"/>
      <c r="K1047" s="157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</row>
    <row r="1048" spans="1:33" ht="13.5" customHeight="1" hidden="1">
      <c r="A1048" s="69"/>
      <c r="B1048" s="81"/>
      <c r="C1048" s="81"/>
      <c r="D1048" s="81"/>
      <c r="E1048" s="91"/>
      <c r="F1048" s="151"/>
      <c r="G1048" s="151"/>
      <c r="H1048" s="151"/>
      <c r="I1048" s="151"/>
      <c r="J1048" s="157"/>
      <c r="K1048" s="157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</row>
    <row r="1049" spans="1:33" ht="13.5" customHeight="1" hidden="1">
      <c r="A1049" s="69"/>
      <c r="B1049" s="81"/>
      <c r="C1049" s="69"/>
      <c r="D1049" s="69"/>
      <c r="E1049" s="91"/>
      <c r="F1049" s="151"/>
      <c r="G1049" s="151"/>
      <c r="H1049" s="151"/>
      <c r="I1049" s="151"/>
      <c r="J1049" s="157"/>
      <c r="K1049" s="157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</row>
    <row r="1050" spans="1:33" ht="11.25" customHeight="1">
      <c r="A1050" s="69"/>
      <c r="B1050" s="81"/>
      <c r="C1050" s="69"/>
      <c r="D1050" s="69"/>
      <c r="E1050" s="91"/>
      <c r="F1050" s="151"/>
      <c r="G1050" s="151"/>
      <c r="H1050" s="151"/>
      <c r="I1050" s="151"/>
      <c r="J1050" s="157"/>
      <c r="K1050" s="157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</row>
    <row r="1051" spans="1:33" ht="13.5" customHeight="1">
      <c r="A1051" s="69"/>
      <c r="B1051" s="91"/>
      <c r="C1051" s="91"/>
      <c r="D1051" s="91"/>
      <c r="E1051" s="91"/>
      <c r="F1051" s="151"/>
      <c r="G1051" s="151"/>
      <c r="H1051" s="151"/>
      <c r="I1051" s="151"/>
      <c r="J1051" s="157"/>
      <c r="K1051" s="157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</row>
    <row r="1052" spans="1:33" ht="13.5" customHeight="1">
      <c r="A1052" s="69"/>
      <c r="B1052" s="81"/>
      <c r="C1052" s="81"/>
      <c r="D1052" s="81"/>
      <c r="E1052" s="81"/>
      <c r="F1052" s="151"/>
      <c r="G1052" s="151"/>
      <c r="H1052" s="151"/>
      <c r="I1052" s="151"/>
      <c r="J1052" s="157"/>
      <c r="K1052" s="157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</row>
    <row r="1053" spans="1:33" ht="13.5" customHeight="1">
      <c r="A1053" s="69"/>
      <c r="B1053" s="81"/>
      <c r="C1053" s="81"/>
      <c r="D1053" s="81"/>
      <c r="E1053" s="81"/>
      <c r="F1053" s="151"/>
      <c r="G1053" s="151"/>
      <c r="H1053" s="151"/>
      <c r="I1053" s="151"/>
      <c r="J1053" s="157"/>
      <c r="K1053" s="157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</row>
    <row r="1054" spans="1:33" ht="13.5" customHeight="1" hidden="1">
      <c r="A1054" s="69"/>
      <c r="B1054" s="81"/>
      <c r="C1054" s="81"/>
      <c r="D1054" s="81"/>
      <c r="E1054" s="81"/>
      <c r="F1054" s="151"/>
      <c r="G1054" s="151"/>
      <c r="H1054" s="151"/>
      <c r="I1054" s="151"/>
      <c r="J1054" s="157"/>
      <c r="K1054" s="157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</row>
    <row r="1055" spans="1:33" ht="13.5" customHeight="1">
      <c r="A1055" s="69"/>
      <c r="B1055" s="81"/>
      <c r="C1055" s="81"/>
      <c r="D1055" s="81"/>
      <c r="E1055" s="81"/>
      <c r="F1055" s="151"/>
      <c r="G1055" s="151"/>
      <c r="H1055" s="151"/>
      <c r="I1055" s="151"/>
      <c r="J1055" s="157"/>
      <c r="K1055" s="157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</row>
    <row r="1056" spans="1:33" ht="13.5" customHeight="1">
      <c r="A1056" s="160"/>
      <c r="B1056" s="91"/>
      <c r="C1056" s="81"/>
      <c r="D1056" s="81"/>
      <c r="E1056" s="91"/>
      <c r="F1056" s="151"/>
      <c r="G1056" s="151"/>
      <c r="H1056" s="151"/>
      <c r="I1056" s="151"/>
      <c r="J1056" s="157"/>
      <c r="K1056" s="157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</row>
    <row r="1057" spans="1:33" ht="13.5" customHeight="1">
      <c r="A1057" s="69"/>
      <c r="B1057" s="91"/>
      <c r="C1057" s="91"/>
      <c r="D1057" s="91"/>
      <c r="E1057" s="91"/>
      <c r="F1057" s="151"/>
      <c r="G1057" s="151"/>
      <c r="H1057" s="151"/>
      <c r="I1057" s="151"/>
      <c r="J1057" s="157"/>
      <c r="K1057" s="157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</row>
    <row r="1058" spans="1:33" ht="13.5" customHeight="1">
      <c r="A1058" s="69"/>
      <c r="B1058" s="81"/>
      <c r="C1058" s="81"/>
      <c r="D1058" s="81"/>
      <c r="E1058" s="81"/>
      <c r="F1058" s="151"/>
      <c r="G1058" s="151"/>
      <c r="H1058" s="151"/>
      <c r="I1058" s="151"/>
      <c r="J1058" s="157"/>
      <c r="K1058" s="157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</row>
    <row r="1059" spans="1:33" ht="13.5" customHeight="1">
      <c r="A1059" s="153"/>
      <c r="B1059" s="81"/>
      <c r="C1059" s="81"/>
      <c r="D1059" s="81"/>
      <c r="E1059" s="81"/>
      <c r="F1059" s="151"/>
      <c r="G1059" s="151"/>
      <c r="H1059" s="151"/>
      <c r="I1059" s="151"/>
      <c r="J1059" s="157"/>
      <c r="K1059" s="157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</row>
    <row r="1060" spans="1:33" ht="30" customHeight="1" hidden="1">
      <c r="A1060" s="69"/>
      <c r="B1060" s="77"/>
      <c r="C1060" s="113"/>
      <c r="D1060" s="113"/>
      <c r="E1060" s="91"/>
      <c r="F1060" s="151"/>
      <c r="G1060" s="151"/>
      <c r="H1060" s="151"/>
      <c r="I1060" s="151"/>
      <c r="J1060" s="157"/>
      <c r="K1060" s="157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</row>
    <row r="1061" spans="1:33" ht="24" customHeight="1" hidden="1">
      <c r="A1061" s="69"/>
      <c r="B1061" s="87"/>
      <c r="C1061" s="81"/>
      <c r="D1061" s="81"/>
      <c r="E1061" s="91"/>
      <c r="F1061" s="151"/>
      <c r="G1061" s="151"/>
      <c r="H1061" s="151"/>
      <c r="I1061" s="151"/>
      <c r="J1061" s="157"/>
      <c r="K1061" s="157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</row>
    <row r="1062" spans="1:33" ht="39.75" customHeight="1">
      <c r="A1062" s="69"/>
      <c r="B1062" s="87"/>
      <c r="C1062" s="81"/>
      <c r="D1062" s="81"/>
      <c r="E1062" s="81"/>
      <c r="F1062" s="151"/>
      <c r="G1062" s="151"/>
      <c r="H1062" s="151"/>
      <c r="I1062" s="151"/>
      <c r="J1062" s="157"/>
      <c r="K1062" s="157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</row>
    <row r="1063" spans="1:33" ht="19.5" customHeight="1" hidden="1">
      <c r="A1063" s="69"/>
      <c r="B1063" s="81"/>
      <c r="C1063" s="81"/>
      <c r="D1063" s="81"/>
      <c r="E1063" s="81"/>
      <c r="F1063" s="157"/>
      <c r="G1063" s="151"/>
      <c r="H1063" s="151"/>
      <c r="I1063" s="151"/>
      <c r="J1063" s="157"/>
      <c r="K1063" s="157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</row>
    <row r="1064" spans="1:33" ht="18" customHeight="1" hidden="1">
      <c r="A1064" s="69"/>
      <c r="B1064" s="81"/>
      <c r="C1064" s="69"/>
      <c r="D1064" s="69"/>
      <c r="E1064" s="81"/>
      <c r="F1064" s="157"/>
      <c r="G1064" s="151"/>
      <c r="H1064" s="151"/>
      <c r="I1064" s="151"/>
      <c r="J1064" s="157"/>
      <c r="K1064" s="157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</row>
    <row r="1065" spans="1:33" ht="13.5" customHeight="1">
      <c r="A1065" s="69"/>
      <c r="B1065" s="81"/>
      <c r="C1065" s="69"/>
      <c r="D1065" s="69"/>
      <c r="E1065" s="91"/>
      <c r="F1065" s="151"/>
      <c r="G1065" s="151"/>
      <c r="H1065" s="151"/>
      <c r="I1065" s="151"/>
      <c r="J1065" s="157"/>
      <c r="K1065" s="157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</row>
    <row r="1066" spans="1:33" ht="10.5" customHeight="1">
      <c r="A1066" s="69"/>
      <c r="B1066" s="91"/>
      <c r="C1066" s="91"/>
      <c r="D1066" s="91"/>
      <c r="E1066" s="91"/>
      <c r="F1066" s="151"/>
      <c r="G1066" s="151"/>
      <c r="H1066" s="151"/>
      <c r="I1066" s="151"/>
      <c r="J1066" s="157"/>
      <c r="K1066" s="157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</row>
    <row r="1067" spans="1:33" ht="12.75" customHeight="1">
      <c r="A1067" s="69"/>
      <c r="B1067" s="81"/>
      <c r="C1067" s="81"/>
      <c r="D1067" s="81"/>
      <c r="E1067" s="81"/>
      <c r="F1067" s="151"/>
      <c r="G1067" s="151"/>
      <c r="H1067" s="151"/>
      <c r="I1067" s="151"/>
      <c r="J1067" s="157"/>
      <c r="K1067" s="157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</row>
    <row r="1068" spans="1:33" ht="11.25" customHeight="1">
      <c r="A1068" s="69"/>
      <c r="B1068" s="81"/>
      <c r="C1068" s="81"/>
      <c r="D1068" s="81"/>
      <c r="E1068" s="81"/>
      <c r="F1068" s="151"/>
      <c r="G1068" s="151"/>
      <c r="H1068" s="151"/>
      <c r="I1068" s="151"/>
      <c r="J1068" s="157"/>
      <c r="K1068" s="157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</row>
    <row r="1069" spans="1:33" ht="1.5" customHeight="1" hidden="1">
      <c r="A1069" s="69"/>
      <c r="B1069" s="81"/>
      <c r="C1069" s="81"/>
      <c r="D1069" s="81"/>
      <c r="E1069" s="81"/>
      <c r="F1069" s="151"/>
      <c r="G1069" s="151"/>
      <c r="H1069" s="151"/>
      <c r="I1069" s="151"/>
      <c r="J1069" s="157"/>
      <c r="K1069" s="157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</row>
    <row r="1070" spans="1:33" ht="13.5" customHeight="1">
      <c r="A1070" s="69"/>
      <c r="B1070" s="81"/>
      <c r="C1070" s="81"/>
      <c r="D1070" s="81"/>
      <c r="E1070" s="81"/>
      <c r="F1070" s="151"/>
      <c r="G1070" s="151"/>
      <c r="H1070" s="151"/>
      <c r="I1070" s="151"/>
      <c r="J1070" s="157"/>
      <c r="K1070" s="157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</row>
    <row r="1071" spans="1:33" ht="13.5" customHeight="1">
      <c r="A1071" s="89"/>
      <c r="B1071" s="125"/>
      <c r="C1071" s="81"/>
      <c r="D1071" s="81"/>
      <c r="E1071" s="91"/>
      <c r="F1071" s="151"/>
      <c r="G1071" s="151"/>
      <c r="H1071" s="151"/>
      <c r="I1071" s="151"/>
      <c r="J1071" s="157"/>
      <c r="K1071" s="157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</row>
    <row r="1072" spans="1:33" ht="13.5" customHeight="1">
      <c r="A1072" s="69"/>
      <c r="B1072" s="91"/>
      <c r="C1072" s="91"/>
      <c r="D1072" s="91"/>
      <c r="E1072" s="91"/>
      <c r="F1072" s="151"/>
      <c r="G1072" s="151"/>
      <c r="H1072" s="151"/>
      <c r="I1072" s="151"/>
      <c r="J1072" s="157"/>
      <c r="K1072" s="157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</row>
    <row r="1073" spans="1:33" ht="13.5" customHeight="1">
      <c r="A1073" s="69"/>
      <c r="B1073" s="81"/>
      <c r="C1073" s="81"/>
      <c r="D1073" s="81"/>
      <c r="E1073" s="81"/>
      <c r="F1073" s="151"/>
      <c r="G1073" s="151"/>
      <c r="H1073" s="151"/>
      <c r="I1073" s="151"/>
      <c r="J1073" s="157"/>
      <c r="K1073" s="157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</row>
    <row r="1074" spans="1:33" ht="12" customHeight="1">
      <c r="A1074" s="69"/>
      <c r="B1074" s="81"/>
      <c r="C1074" s="81"/>
      <c r="D1074" s="81"/>
      <c r="E1074" s="81"/>
      <c r="F1074" s="151"/>
      <c r="G1074" s="151"/>
      <c r="H1074" s="151"/>
      <c r="I1074" s="151"/>
      <c r="J1074" s="157"/>
      <c r="K1074" s="157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</row>
    <row r="1075" spans="1:33" ht="12" customHeight="1" hidden="1">
      <c r="A1075" s="69"/>
      <c r="B1075" s="81"/>
      <c r="C1075" s="81"/>
      <c r="D1075" s="81"/>
      <c r="E1075" s="81"/>
      <c r="F1075" s="151"/>
      <c r="G1075" s="151"/>
      <c r="H1075" s="151"/>
      <c r="I1075" s="151"/>
      <c r="J1075" s="157"/>
      <c r="K1075" s="157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</row>
    <row r="1076" spans="1:33" ht="14.25" customHeight="1">
      <c r="A1076" s="69"/>
      <c r="B1076" s="81"/>
      <c r="C1076" s="81"/>
      <c r="D1076" s="81"/>
      <c r="E1076" s="81"/>
      <c r="F1076" s="151"/>
      <c r="G1076" s="151"/>
      <c r="H1076" s="151"/>
      <c r="I1076" s="151"/>
      <c r="J1076" s="157"/>
      <c r="K1076" s="157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</row>
    <row r="1077" spans="1:33" ht="1.5" customHeight="1" hidden="1">
      <c r="A1077" s="69"/>
      <c r="B1077" s="81"/>
      <c r="C1077" s="81"/>
      <c r="D1077" s="81"/>
      <c r="E1077" s="81"/>
      <c r="F1077" s="151"/>
      <c r="G1077" s="151"/>
      <c r="H1077" s="151"/>
      <c r="I1077" s="151"/>
      <c r="J1077" s="157"/>
      <c r="K1077" s="157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</row>
    <row r="1078" spans="1:33" ht="15.75" customHeight="1">
      <c r="A1078" s="69"/>
      <c r="B1078" s="81"/>
      <c r="C1078" s="81"/>
      <c r="D1078" s="81"/>
      <c r="E1078" s="91"/>
      <c r="F1078" s="151"/>
      <c r="G1078" s="151"/>
      <c r="H1078" s="151"/>
      <c r="I1078" s="151"/>
      <c r="J1078" s="157"/>
      <c r="K1078" s="157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</row>
    <row r="1079" spans="1:33" ht="13.5" customHeight="1">
      <c r="A1079" s="69"/>
      <c r="B1079" s="91"/>
      <c r="C1079" s="91"/>
      <c r="D1079" s="91"/>
      <c r="E1079" s="91"/>
      <c r="F1079" s="151"/>
      <c r="G1079" s="151"/>
      <c r="H1079" s="151"/>
      <c r="I1079" s="151"/>
      <c r="J1079" s="157"/>
      <c r="K1079" s="157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</row>
    <row r="1080" spans="1:33" ht="13.5" customHeight="1">
      <c r="A1080" s="69"/>
      <c r="B1080" s="81"/>
      <c r="C1080" s="81"/>
      <c r="D1080" s="81"/>
      <c r="E1080" s="81"/>
      <c r="F1080" s="151"/>
      <c r="G1080" s="151"/>
      <c r="H1080" s="151"/>
      <c r="I1080" s="151"/>
      <c r="J1080" s="157"/>
      <c r="K1080" s="157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</row>
    <row r="1081" spans="1:33" ht="13.5" customHeight="1">
      <c r="A1081" s="69"/>
      <c r="B1081" s="81"/>
      <c r="C1081" s="81"/>
      <c r="D1081" s="81"/>
      <c r="E1081" s="81"/>
      <c r="F1081" s="151"/>
      <c r="G1081" s="151"/>
      <c r="H1081" s="151"/>
      <c r="I1081" s="151"/>
      <c r="J1081" s="157"/>
      <c r="K1081" s="157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</row>
    <row r="1082" spans="1:33" ht="13.5" customHeight="1">
      <c r="A1082" s="69"/>
      <c r="B1082" s="81"/>
      <c r="C1082" s="81"/>
      <c r="D1082" s="81"/>
      <c r="E1082" s="81"/>
      <c r="F1082" s="151"/>
      <c r="G1082" s="151"/>
      <c r="H1082" s="151"/>
      <c r="I1082" s="151"/>
      <c r="J1082" s="157"/>
      <c r="K1082" s="157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</row>
    <row r="1083" spans="1:33" ht="13.5" customHeight="1">
      <c r="A1083" s="69"/>
      <c r="B1083" s="81"/>
      <c r="C1083" s="81"/>
      <c r="D1083" s="81"/>
      <c r="E1083" s="81"/>
      <c r="F1083" s="151"/>
      <c r="G1083" s="151"/>
      <c r="H1083" s="151"/>
      <c r="I1083" s="151"/>
      <c r="J1083" s="157"/>
      <c r="K1083" s="157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</row>
    <row r="1084" spans="1:33" ht="13.5" customHeight="1">
      <c r="A1084" s="160"/>
      <c r="B1084" s="125"/>
      <c r="C1084" s="81"/>
      <c r="D1084" s="81"/>
      <c r="E1084" s="81"/>
      <c r="F1084" s="151"/>
      <c r="G1084" s="151"/>
      <c r="H1084" s="151"/>
      <c r="I1084" s="151"/>
      <c r="J1084" s="157"/>
      <c r="K1084" s="157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</row>
    <row r="1085" spans="1:33" ht="13.5" customHeight="1">
      <c r="A1085" s="69"/>
      <c r="B1085" s="91"/>
      <c r="C1085" s="91"/>
      <c r="D1085" s="91"/>
      <c r="E1085" s="91"/>
      <c r="F1085" s="151"/>
      <c r="G1085" s="151"/>
      <c r="H1085" s="151"/>
      <c r="I1085" s="151"/>
      <c r="J1085" s="157"/>
      <c r="K1085" s="157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</row>
    <row r="1086" spans="1:33" ht="13.5" customHeight="1">
      <c r="A1086" s="69"/>
      <c r="B1086" s="81"/>
      <c r="C1086" s="81"/>
      <c r="D1086" s="81"/>
      <c r="E1086" s="81"/>
      <c r="F1086" s="151"/>
      <c r="G1086" s="151"/>
      <c r="H1086" s="151"/>
      <c r="I1086" s="151"/>
      <c r="J1086" s="157"/>
      <c r="K1086" s="157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</row>
    <row r="1087" spans="1:33" ht="13.5" customHeight="1">
      <c r="A1087" s="69"/>
      <c r="B1087" s="81"/>
      <c r="C1087" s="81"/>
      <c r="D1087" s="81"/>
      <c r="E1087" s="81"/>
      <c r="F1087" s="151"/>
      <c r="G1087" s="151"/>
      <c r="H1087" s="151"/>
      <c r="I1087" s="151"/>
      <c r="J1087" s="157"/>
      <c r="K1087" s="157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</row>
    <row r="1088" spans="1:33" ht="13.5" customHeight="1">
      <c r="A1088" s="69"/>
      <c r="B1088" s="81"/>
      <c r="C1088" s="81"/>
      <c r="D1088" s="81"/>
      <c r="E1088" s="91"/>
      <c r="F1088" s="151"/>
      <c r="G1088" s="151"/>
      <c r="H1088" s="151"/>
      <c r="I1088" s="151"/>
      <c r="J1088" s="157"/>
      <c r="K1088" s="157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</row>
    <row r="1089" spans="1:33" ht="13.5" customHeight="1">
      <c r="A1089" s="69"/>
      <c r="B1089" s="81"/>
      <c r="C1089" s="81"/>
      <c r="D1089" s="81"/>
      <c r="E1089" s="91"/>
      <c r="F1089" s="151"/>
      <c r="G1089" s="151"/>
      <c r="H1089" s="151"/>
      <c r="I1089" s="151"/>
      <c r="J1089" s="157"/>
      <c r="K1089" s="157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</row>
    <row r="1090" spans="1:33" ht="13.5" customHeight="1">
      <c r="A1090" s="69"/>
      <c r="B1090" s="91"/>
      <c r="C1090" s="91"/>
      <c r="D1090" s="91"/>
      <c r="E1090" s="91"/>
      <c r="F1090" s="151"/>
      <c r="G1090" s="151"/>
      <c r="H1090" s="151"/>
      <c r="I1090" s="151"/>
      <c r="J1090" s="157"/>
      <c r="K1090" s="157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</row>
    <row r="1091" spans="1:33" ht="13.5" customHeight="1">
      <c r="A1091" s="69"/>
      <c r="B1091" s="81"/>
      <c r="C1091" s="81"/>
      <c r="D1091" s="81"/>
      <c r="E1091" s="81"/>
      <c r="F1091" s="151"/>
      <c r="G1091" s="151"/>
      <c r="H1091" s="151"/>
      <c r="I1091" s="151"/>
      <c r="J1091" s="157"/>
      <c r="K1091" s="157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</row>
    <row r="1092" spans="1:33" ht="13.5" customHeight="1">
      <c r="A1092" s="69"/>
      <c r="B1092" s="81"/>
      <c r="C1092" s="81"/>
      <c r="D1092" s="81"/>
      <c r="E1092" s="81"/>
      <c r="F1092" s="151"/>
      <c r="G1092" s="151"/>
      <c r="H1092" s="151"/>
      <c r="I1092" s="151"/>
      <c r="J1092" s="157"/>
      <c r="K1092" s="157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</row>
    <row r="1093" spans="1:33" ht="13.5" customHeight="1">
      <c r="A1093" s="69"/>
      <c r="B1093" s="81"/>
      <c r="C1093" s="81"/>
      <c r="D1093" s="81"/>
      <c r="E1093" s="81"/>
      <c r="F1093" s="151"/>
      <c r="G1093" s="151"/>
      <c r="H1093" s="151"/>
      <c r="I1093" s="151"/>
      <c r="J1093" s="157"/>
      <c r="K1093" s="157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</row>
    <row r="1094" spans="1:33" ht="13.5" customHeight="1">
      <c r="A1094" s="69"/>
      <c r="B1094" s="81"/>
      <c r="C1094" s="81"/>
      <c r="D1094" s="81"/>
      <c r="E1094" s="91"/>
      <c r="F1094" s="151"/>
      <c r="G1094" s="151"/>
      <c r="H1094" s="151"/>
      <c r="I1094" s="151"/>
      <c r="J1094" s="157"/>
      <c r="K1094" s="157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</row>
    <row r="1095" spans="1:33" ht="13.5" customHeight="1">
      <c r="A1095" s="160"/>
      <c r="B1095" s="91"/>
      <c r="C1095" s="81"/>
      <c r="D1095" s="81"/>
      <c r="E1095" s="91"/>
      <c r="F1095" s="151"/>
      <c r="G1095" s="151"/>
      <c r="H1095" s="151"/>
      <c r="I1095" s="151"/>
      <c r="J1095" s="157"/>
      <c r="K1095" s="157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</row>
    <row r="1096" spans="1:33" ht="13.5" customHeight="1">
      <c r="A1096" s="160"/>
      <c r="B1096" s="91"/>
      <c r="C1096" s="91"/>
      <c r="D1096" s="91"/>
      <c r="E1096" s="91"/>
      <c r="F1096" s="151"/>
      <c r="G1096" s="151"/>
      <c r="H1096" s="151"/>
      <c r="I1096" s="151"/>
      <c r="J1096" s="157"/>
      <c r="K1096" s="157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</row>
    <row r="1097" spans="1:33" ht="13.5" customHeight="1">
      <c r="A1097" s="160"/>
      <c r="B1097" s="81"/>
      <c r="C1097" s="81"/>
      <c r="D1097" s="81"/>
      <c r="E1097" s="81"/>
      <c r="F1097" s="151"/>
      <c r="G1097" s="151"/>
      <c r="H1097" s="151"/>
      <c r="I1097" s="151"/>
      <c r="J1097" s="157"/>
      <c r="K1097" s="157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</row>
    <row r="1098" spans="1:33" ht="13.5" customHeight="1">
      <c r="A1098" s="160"/>
      <c r="B1098" s="81"/>
      <c r="C1098" s="81"/>
      <c r="D1098" s="81"/>
      <c r="E1098" s="81"/>
      <c r="F1098" s="151"/>
      <c r="G1098" s="151"/>
      <c r="H1098" s="151"/>
      <c r="I1098" s="151"/>
      <c r="J1098" s="157"/>
      <c r="K1098" s="157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</row>
    <row r="1099" spans="1:33" ht="13.5" customHeight="1" hidden="1">
      <c r="A1099" s="160"/>
      <c r="B1099" s="81"/>
      <c r="C1099" s="81"/>
      <c r="D1099" s="81"/>
      <c r="E1099" s="91"/>
      <c r="F1099" s="151"/>
      <c r="G1099" s="151"/>
      <c r="H1099" s="151"/>
      <c r="I1099" s="151"/>
      <c r="J1099" s="157"/>
      <c r="K1099" s="157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</row>
    <row r="1100" spans="1:33" ht="10.5" customHeight="1">
      <c r="A1100" s="160"/>
      <c r="B1100" s="81"/>
      <c r="C1100" s="81"/>
      <c r="D1100" s="81"/>
      <c r="E1100" s="91"/>
      <c r="F1100" s="151"/>
      <c r="G1100" s="151"/>
      <c r="H1100" s="151"/>
      <c r="I1100" s="151"/>
      <c r="J1100" s="157"/>
      <c r="K1100" s="157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</row>
    <row r="1101" spans="1:33" ht="13.5" customHeight="1">
      <c r="A1101" s="160"/>
      <c r="B1101" s="91"/>
      <c r="C1101" s="91"/>
      <c r="D1101" s="91"/>
      <c r="E1101" s="91"/>
      <c r="F1101" s="151"/>
      <c r="G1101" s="151"/>
      <c r="H1101" s="151"/>
      <c r="I1101" s="151"/>
      <c r="J1101" s="157"/>
      <c r="K1101" s="157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</row>
    <row r="1102" spans="1:33" ht="13.5" customHeight="1">
      <c r="A1102" s="160"/>
      <c r="B1102" s="81"/>
      <c r="C1102" s="81"/>
      <c r="D1102" s="81"/>
      <c r="E1102" s="81"/>
      <c r="F1102" s="151"/>
      <c r="G1102" s="151"/>
      <c r="H1102" s="151"/>
      <c r="I1102" s="151"/>
      <c r="J1102" s="157"/>
      <c r="K1102" s="157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</row>
    <row r="1103" spans="1:33" ht="12.75" customHeight="1">
      <c r="A1103" s="160"/>
      <c r="B1103" s="81"/>
      <c r="C1103" s="81"/>
      <c r="D1103" s="81"/>
      <c r="E1103" s="81"/>
      <c r="F1103" s="151"/>
      <c r="G1103" s="151"/>
      <c r="H1103" s="151"/>
      <c r="I1103" s="151"/>
      <c r="J1103" s="157"/>
      <c r="K1103" s="157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</row>
    <row r="1104" spans="1:33" ht="13.5" customHeight="1" hidden="1">
      <c r="A1104" s="160"/>
      <c r="B1104" s="81"/>
      <c r="C1104" s="81"/>
      <c r="D1104" s="81"/>
      <c r="E1104" s="81"/>
      <c r="F1104" s="151"/>
      <c r="G1104" s="151"/>
      <c r="H1104" s="151"/>
      <c r="I1104" s="151"/>
      <c r="J1104" s="157"/>
      <c r="K1104" s="157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</row>
    <row r="1105" spans="1:33" ht="16.5" customHeight="1">
      <c r="A1105" s="160"/>
      <c r="B1105" s="81"/>
      <c r="C1105" s="81"/>
      <c r="D1105" s="81"/>
      <c r="E1105" s="81"/>
      <c r="F1105" s="151"/>
      <c r="G1105" s="151"/>
      <c r="H1105" s="151"/>
      <c r="I1105" s="151"/>
      <c r="J1105" s="157"/>
      <c r="K1105" s="157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</row>
    <row r="1106" spans="1:33" ht="13.5" customHeight="1">
      <c r="A1106" s="221"/>
      <c r="B1106" s="91"/>
      <c r="C1106" s="81"/>
      <c r="D1106" s="81"/>
      <c r="E1106" s="91"/>
      <c r="F1106" s="151"/>
      <c r="G1106" s="151"/>
      <c r="H1106" s="151"/>
      <c r="I1106" s="151"/>
      <c r="J1106" s="157"/>
      <c r="K1106" s="157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</row>
    <row r="1107" spans="1:33" ht="13.5" customHeight="1">
      <c r="A1107" s="69"/>
      <c r="B1107" s="91"/>
      <c r="C1107" s="91"/>
      <c r="D1107" s="91"/>
      <c r="E1107" s="91"/>
      <c r="F1107" s="151"/>
      <c r="G1107" s="151"/>
      <c r="H1107" s="151"/>
      <c r="I1107" s="151"/>
      <c r="J1107" s="157"/>
      <c r="K1107" s="157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</row>
    <row r="1108" spans="1:33" ht="13.5" customHeight="1">
      <c r="A1108" s="69"/>
      <c r="B1108" s="81"/>
      <c r="C1108" s="81"/>
      <c r="D1108" s="81"/>
      <c r="E1108" s="81"/>
      <c r="F1108" s="151"/>
      <c r="G1108" s="151"/>
      <c r="H1108" s="151"/>
      <c r="I1108" s="151"/>
      <c r="J1108" s="157"/>
      <c r="K1108" s="157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</row>
    <row r="1109" spans="1:33" ht="13.5" customHeight="1">
      <c r="A1109" s="69"/>
      <c r="B1109" s="81"/>
      <c r="C1109" s="81"/>
      <c r="D1109" s="81"/>
      <c r="E1109" s="81"/>
      <c r="F1109" s="151"/>
      <c r="G1109" s="151"/>
      <c r="H1109" s="151"/>
      <c r="I1109" s="151"/>
      <c r="J1109" s="157"/>
      <c r="K1109" s="157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</row>
    <row r="1110" spans="1:33" ht="23.25" customHeight="1" hidden="1">
      <c r="A1110" s="69"/>
      <c r="B1110" s="77"/>
      <c r="C1110" s="113"/>
      <c r="D1110" s="113"/>
      <c r="E1110" s="91"/>
      <c r="F1110" s="151"/>
      <c r="G1110" s="151"/>
      <c r="H1110" s="151"/>
      <c r="I1110" s="151"/>
      <c r="J1110" s="157"/>
      <c r="K1110" s="157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</row>
    <row r="1111" spans="1:33" ht="13.5" customHeight="1" hidden="1">
      <c r="A1111" s="69"/>
      <c r="B1111" s="81"/>
      <c r="C1111" s="81"/>
      <c r="D1111" s="81"/>
      <c r="E1111" s="91"/>
      <c r="F1111" s="151"/>
      <c r="G1111" s="151"/>
      <c r="H1111" s="151"/>
      <c r="I1111" s="151"/>
      <c r="J1111" s="157"/>
      <c r="K1111" s="157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</row>
    <row r="1112" spans="1:33" ht="13.5" customHeight="1" hidden="1">
      <c r="A1112" s="69"/>
      <c r="B1112" s="81"/>
      <c r="C1112" s="69"/>
      <c r="D1112" s="69"/>
      <c r="E1112" s="91"/>
      <c r="F1112" s="151"/>
      <c r="G1112" s="151"/>
      <c r="H1112" s="151"/>
      <c r="I1112" s="151"/>
      <c r="J1112" s="157"/>
      <c r="K1112" s="157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</row>
    <row r="1113" spans="1:33" ht="13.5" customHeight="1">
      <c r="A1113" s="69"/>
      <c r="B1113" s="81"/>
      <c r="C1113" s="69"/>
      <c r="D1113" s="69"/>
      <c r="E1113" s="91"/>
      <c r="F1113" s="151"/>
      <c r="G1113" s="151"/>
      <c r="H1113" s="151"/>
      <c r="I1113" s="151"/>
      <c r="J1113" s="157"/>
      <c r="K1113" s="157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</row>
    <row r="1114" spans="1:33" ht="13.5" customHeight="1">
      <c r="A1114" s="69"/>
      <c r="B1114" s="91"/>
      <c r="C1114" s="91"/>
      <c r="D1114" s="91"/>
      <c r="E1114" s="91"/>
      <c r="F1114" s="151"/>
      <c r="G1114" s="151"/>
      <c r="H1114" s="151"/>
      <c r="I1114" s="151"/>
      <c r="J1114" s="157"/>
      <c r="K1114" s="157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</row>
    <row r="1115" spans="1:33" ht="13.5" customHeight="1">
      <c r="A1115" s="69"/>
      <c r="B1115" s="81"/>
      <c r="C1115" s="81"/>
      <c r="D1115" s="81"/>
      <c r="E1115" s="81"/>
      <c r="F1115" s="151"/>
      <c r="G1115" s="151"/>
      <c r="H1115" s="151"/>
      <c r="I1115" s="151"/>
      <c r="J1115" s="157"/>
      <c r="K1115" s="157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</row>
    <row r="1116" spans="1:33" ht="15.75" customHeight="1">
      <c r="A1116" s="69"/>
      <c r="B1116" s="81"/>
      <c r="C1116" s="81"/>
      <c r="D1116" s="81"/>
      <c r="E1116" s="81"/>
      <c r="F1116" s="151"/>
      <c r="G1116" s="151"/>
      <c r="H1116" s="151"/>
      <c r="I1116" s="151"/>
      <c r="J1116" s="157"/>
      <c r="K1116" s="157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</row>
    <row r="1117" spans="1:33" ht="1.5" customHeight="1">
      <c r="A1117" s="69"/>
      <c r="B1117" s="81"/>
      <c r="C1117" s="81"/>
      <c r="D1117" s="81"/>
      <c r="E1117" s="81"/>
      <c r="F1117" s="151"/>
      <c r="G1117" s="151"/>
      <c r="H1117" s="151"/>
      <c r="I1117" s="151"/>
      <c r="J1117" s="157"/>
      <c r="K1117" s="157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</row>
    <row r="1118" spans="1:33" ht="12" customHeight="1">
      <c r="A1118" s="160"/>
      <c r="B1118" s="81"/>
      <c r="C1118" s="81"/>
      <c r="D1118" s="81"/>
      <c r="E1118" s="91"/>
      <c r="F1118" s="151"/>
      <c r="G1118" s="151"/>
      <c r="H1118" s="151"/>
      <c r="I1118" s="151"/>
      <c r="J1118" s="157"/>
      <c r="K1118" s="157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</row>
    <row r="1119" spans="1:33" ht="13.5" customHeight="1">
      <c r="A1119" s="160"/>
      <c r="B1119" s="91"/>
      <c r="C1119" s="81"/>
      <c r="D1119" s="81"/>
      <c r="E1119" s="91"/>
      <c r="F1119" s="151"/>
      <c r="G1119" s="151"/>
      <c r="H1119" s="151"/>
      <c r="I1119" s="151"/>
      <c r="J1119" s="157"/>
      <c r="K1119" s="157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</row>
    <row r="1120" spans="1:33" ht="13.5" customHeight="1">
      <c r="A1120" s="160"/>
      <c r="B1120" s="91"/>
      <c r="C1120" s="91"/>
      <c r="D1120" s="91"/>
      <c r="E1120" s="91"/>
      <c r="F1120" s="151"/>
      <c r="G1120" s="151"/>
      <c r="H1120" s="151"/>
      <c r="I1120" s="151"/>
      <c r="J1120" s="157"/>
      <c r="K1120" s="157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</row>
    <row r="1121" spans="1:33" ht="0.75" customHeight="1">
      <c r="A1121" s="160"/>
      <c r="B1121" s="91"/>
      <c r="C1121" s="91"/>
      <c r="D1121" s="91"/>
      <c r="E1121" s="91"/>
      <c r="F1121" s="151"/>
      <c r="G1121" s="151"/>
      <c r="H1121" s="151"/>
      <c r="I1121" s="151"/>
      <c r="J1121" s="157"/>
      <c r="K1121" s="157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</row>
    <row r="1122" spans="1:33" ht="13.5" customHeight="1">
      <c r="A1122" s="160"/>
      <c r="B1122" s="81"/>
      <c r="C1122" s="81"/>
      <c r="D1122" s="81"/>
      <c r="E1122" s="81"/>
      <c r="F1122" s="151"/>
      <c r="G1122" s="151"/>
      <c r="H1122" s="151"/>
      <c r="I1122" s="151"/>
      <c r="J1122" s="157"/>
      <c r="K1122" s="157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</row>
    <row r="1123" spans="1:33" ht="12.75" customHeight="1">
      <c r="A1123" s="160"/>
      <c r="B1123" s="81"/>
      <c r="C1123" s="81"/>
      <c r="D1123" s="81"/>
      <c r="E1123" s="81"/>
      <c r="F1123" s="151"/>
      <c r="G1123" s="151"/>
      <c r="H1123" s="151"/>
      <c r="I1123" s="151"/>
      <c r="J1123" s="157"/>
      <c r="K1123" s="157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</row>
    <row r="1124" spans="1:33" ht="15" customHeight="1" hidden="1">
      <c r="A1124" s="160"/>
      <c r="B1124" s="81"/>
      <c r="C1124" s="81"/>
      <c r="D1124" s="81"/>
      <c r="E1124" s="81"/>
      <c r="F1124" s="151"/>
      <c r="G1124" s="151"/>
      <c r="H1124" s="151"/>
      <c r="I1124" s="151"/>
      <c r="J1124" s="157"/>
      <c r="K1124" s="157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</row>
    <row r="1125" spans="1:33" ht="13.5" customHeight="1">
      <c r="A1125" s="160"/>
      <c r="B1125" s="81"/>
      <c r="C1125" s="81"/>
      <c r="D1125" s="81"/>
      <c r="E1125" s="91"/>
      <c r="F1125" s="151"/>
      <c r="G1125" s="151"/>
      <c r="H1125" s="151"/>
      <c r="I1125" s="151"/>
      <c r="J1125" s="157"/>
      <c r="K1125" s="157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</row>
    <row r="1126" spans="1:33" ht="10.5" customHeight="1">
      <c r="A1126" s="160"/>
      <c r="B1126" s="91"/>
      <c r="C1126" s="91"/>
      <c r="D1126" s="91"/>
      <c r="E1126" s="91"/>
      <c r="F1126" s="151"/>
      <c r="G1126" s="151"/>
      <c r="H1126" s="151"/>
      <c r="I1126" s="151"/>
      <c r="J1126" s="157"/>
      <c r="K1126" s="157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</row>
    <row r="1127" spans="1:33" ht="13.5" customHeight="1">
      <c r="A1127" s="160"/>
      <c r="B1127" s="81"/>
      <c r="C1127" s="81"/>
      <c r="D1127" s="81"/>
      <c r="E1127" s="81"/>
      <c r="F1127" s="151"/>
      <c r="G1127" s="151"/>
      <c r="H1127" s="151"/>
      <c r="I1127" s="151"/>
      <c r="J1127" s="157"/>
      <c r="K1127" s="157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</row>
    <row r="1128" spans="1:33" ht="12.75" customHeight="1">
      <c r="A1128" s="160"/>
      <c r="B1128" s="81"/>
      <c r="C1128" s="81"/>
      <c r="D1128" s="81"/>
      <c r="E1128" s="81"/>
      <c r="F1128" s="151"/>
      <c r="G1128" s="151"/>
      <c r="H1128" s="151"/>
      <c r="I1128" s="151"/>
      <c r="J1128" s="157"/>
      <c r="K1128" s="157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</row>
    <row r="1129" spans="1:33" ht="15" customHeight="1" hidden="1">
      <c r="A1129" s="160"/>
      <c r="B1129" s="81"/>
      <c r="C1129" s="81"/>
      <c r="D1129" s="81"/>
      <c r="E1129" s="81"/>
      <c r="F1129" s="151"/>
      <c r="G1129" s="151"/>
      <c r="H1129" s="151"/>
      <c r="I1129" s="151"/>
      <c r="J1129" s="157"/>
      <c r="K1129" s="157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</row>
    <row r="1130" spans="1:33" ht="13.5" customHeight="1">
      <c r="A1130" s="160"/>
      <c r="B1130" s="81"/>
      <c r="C1130" s="81"/>
      <c r="D1130" s="81"/>
      <c r="E1130" s="91"/>
      <c r="F1130" s="151"/>
      <c r="G1130" s="151"/>
      <c r="H1130" s="151"/>
      <c r="I1130" s="151"/>
      <c r="J1130" s="157"/>
      <c r="K1130" s="157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</row>
    <row r="1131" spans="1:33" ht="13.5" customHeight="1">
      <c r="A1131" s="89"/>
      <c r="B1131" s="91"/>
      <c r="C1131" s="81"/>
      <c r="D1131" s="81"/>
      <c r="E1131" s="91"/>
      <c r="F1131" s="151"/>
      <c r="G1131" s="151"/>
      <c r="H1131" s="151"/>
      <c r="I1131" s="151"/>
      <c r="J1131" s="157"/>
      <c r="K1131" s="157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</row>
    <row r="1132" spans="1:33" ht="13.5" customHeight="1">
      <c r="A1132" s="160"/>
      <c r="B1132" s="91"/>
      <c r="C1132" s="91"/>
      <c r="D1132" s="91"/>
      <c r="E1132" s="91"/>
      <c r="F1132" s="151"/>
      <c r="G1132" s="151"/>
      <c r="H1132" s="151"/>
      <c r="I1132" s="151"/>
      <c r="J1132" s="157"/>
      <c r="K1132" s="157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</row>
    <row r="1133" spans="1:33" ht="13.5" customHeight="1">
      <c r="A1133" s="160"/>
      <c r="B1133" s="81"/>
      <c r="C1133" s="81"/>
      <c r="D1133" s="81"/>
      <c r="E1133" s="81"/>
      <c r="F1133" s="151"/>
      <c r="G1133" s="151"/>
      <c r="H1133" s="151"/>
      <c r="I1133" s="151"/>
      <c r="J1133" s="157"/>
      <c r="K1133" s="157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</row>
    <row r="1134" spans="1:33" ht="10.5" customHeight="1">
      <c r="A1134" s="160"/>
      <c r="B1134" s="81"/>
      <c r="C1134" s="81"/>
      <c r="D1134" s="81"/>
      <c r="E1134" s="81"/>
      <c r="F1134" s="151"/>
      <c r="G1134" s="151"/>
      <c r="H1134" s="151"/>
      <c r="I1134" s="151"/>
      <c r="J1134" s="157"/>
      <c r="K1134" s="157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</row>
    <row r="1135" spans="1:33" ht="2.25" customHeight="1" hidden="1">
      <c r="A1135" s="160"/>
      <c r="B1135" s="80"/>
      <c r="C1135" s="81"/>
      <c r="D1135" s="81"/>
      <c r="E1135" s="81"/>
      <c r="F1135" s="151"/>
      <c r="G1135" s="151"/>
      <c r="H1135" s="151"/>
      <c r="I1135" s="151"/>
      <c r="J1135" s="157"/>
      <c r="K1135" s="157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</row>
    <row r="1136" spans="1:33" ht="15" customHeight="1">
      <c r="A1136" s="160"/>
      <c r="B1136" s="81"/>
      <c r="C1136" s="81"/>
      <c r="D1136" s="81"/>
      <c r="E1136" s="81"/>
      <c r="F1136" s="151"/>
      <c r="G1136" s="151"/>
      <c r="H1136" s="151"/>
      <c r="I1136" s="151"/>
      <c r="J1136" s="157"/>
      <c r="K1136" s="157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</row>
    <row r="1137" spans="1:33" ht="13.5" customHeight="1">
      <c r="A1137" s="160"/>
      <c r="B1137" s="81"/>
      <c r="C1137" s="81"/>
      <c r="D1137" s="81"/>
      <c r="E1137" s="81"/>
      <c r="F1137" s="151"/>
      <c r="G1137" s="151"/>
      <c r="H1137" s="151"/>
      <c r="I1137" s="151"/>
      <c r="J1137" s="157"/>
      <c r="K1137" s="157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</row>
    <row r="1138" spans="1:33" ht="15" customHeight="1">
      <c r="A1138" s="160"/>
      <c r="B1138" s="81"/>
      <c r="C1138" s="81"/>
      <c r="D1138" s="81"/>
      <c r="E1138" s="81"/>
      <c r="F1138" s="151"/>
      <c r="G1138" s="151"/>
      <c r="H1138" s="151"/>
      <c r="I1138" s="151"/>
      <c r="J1138" s="157"/>
      <c r="K1138" s="157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</row>
    <row r="1139" spans="1:33" ht="13.5" customHeight="1">
      <c r="A1139" s="160"/>
      <c r="B1139" s="81"/>
      <c r="C1139" s="81"/>
      <c r="D1139" s="81"/>
      <c r="E1139" s="81"/>
      <c r="F1139" s="151"/>
      <c r="G1139" s="151"/>
      <c r="H1139" s="151"/>
      <c r="I1139" s="151"/>
      <c r="J1139" s="157"/>
      <c r="K1139" s="157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</row>
    <row r="1140" spans="1:33" ht="0.75" customHeight="1" hidden="1">
      <c r="A1140" s="160"/>
      <c r="B1140" s="81"/>
      <c r="C1140" s="81"/>
      <c r="D1140" s="81"/>
      <c r="E1140" s="81"/>
      <c r="F1140" s="151"/>
      <c r="G1140" s="151"/>
      <c r="H1140" s="151"/>
      <c r="I1140" s="151"/>
      <c r="J1140" s="157"/>
      <c r="K1140" s="157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</row>
    <row r="1141" spans="1:33" ht="11.25" customHeight="1">
      <c r="A1141" s="160"/>
      <c r="B1141" s="81"/>
      <c r="C1141" s="69"/>
      <c r="D1141" s="69"/>
      <c r="E1141" s="91"/>
      <c r="F1141" s="151"/>
      <c r="G1141" s="151"/>
      <c r="H1141" s="151"/>
      <c r="I1141" s="151"/>
      <c r="J1141" s="157"/>
      <c r="K1141" s="157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</row>
    <row r="1142" spans="1:33" ht="13.5" customHeight="1">
      <c r="A1142" s="160"/>
      <c r="B1142" s="91"/>
      <c r="C1142" s="91"/>
      <c r="D1142" s="91"/>
      <c r="E1142" s="91"/>
      <c r="F1142" s="151"/>
      <c r="G1142" s="151"/>
      <c r="H1142" s="151"/>
      <c r="I1142" s="151"/>
      <c r="J1142" s="157"/>
      <c r="K1142" s="157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</row>
    <row r="1143" spans="1:33" ht="13.5" customHeight="1">
      <c r="A1143" s="160"/>
      <c r="B1143" s="81"/>
      <c r="C1143" s="81"/>
      <c r="D1143" s="81"/>
      <c r="E1143" s="81"/>
      <c r="F1143" s="151"/>
      <c r="G1143" s="151"/>
      <c r="H1143" s="151"/>
      <c r="I1143" s="151"/>
      <c r="J1143" s="157"/>
      <c r="K1143" s="157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</row>
    <row r="1144" spans="1:33" ht="13.5" customHeight="1">
      <c r="A1144" s="160"/>
      <c r="B1144" s="81"/>
      <c r="C1144" s="81"/>
      <c r="D1144" s="81"/>
      <c r="E1144" s="81"/>
      <c r="F1144" s="151"/>
      <c r="G1144" s="151"/>
      <c r="H1144" s="151"/>
      <c r="I1144" s="151"/>
      <c r="J1144" s="157"/>
      <c r="K1144" s="157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</row>
    <row r="1145" spans="1:33" ht="13.5" customHeight="1">
      <c r="A1145" s="160"/>
      <c r="B1145" s="81"/>
      <c r="C1145" s="81"/>
      <c r="D1145" s="81"/>
      <c r="E1145" s="81"/>
      <c r="F1145" s="151"/>
      <c r="G1145" s="151"/>
      <c r="H1145" s="151"/>
      <c r="I1145" s="151"/>
      <c r="J1145" s="157"/>
      <c r="K1145" s="157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</row>
    <row r="1146" spans="1:33" ht="13.5" customHeight="1">
      <c r="A1146" s="160"/>
      <c r="B1146" s="81"/>
      <c r="C1146" s="81"/>
      <c r="D1146" s="81"/>
      <c r="E1146" s="81"/>
      <c r="F1146" s="151"/>
      <c r="G1146" s="151"/>
      <c r="H1146" s="151"/>
      <c r="I1146" s="151"/>
      <c r="J1146" s="157"/>
      <c r="K1146" s="157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</row>
    <row r="1147" spans="1:33" ht="13.5" customHeight="1">
      <c r="A1147" s="160"/>
      <c r="B1147" s="81"/>
      <c r="C1147" s="81"/>
      <c r="D1147" s="81"/>
      <c r="E1147" s="81"/>
      <c r="F1147" s="151"/>
      <c r="G1147" s="151"/>
      <c r="H1147" s="151"/>
      <c r="I1147" s="151"/>
      <c r="J1147" s="157"/>
      <c r="K1147" s="157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</row>
    <row r="1148" spans="1:33" ht="13.5" customHeight="1" hidden="1">
      <c r="A1148" s="89"/>
      <c r="B1148" s="91"/>
      <c r="C1148" s="81"/>
      <c r="D1148" s="81"/>
      <c r="E1148" s="91"/>
      <c r="F1148" s="151"/>
      <c r="G1148" s="151"/>
      <c r="H1148" s="151"/>
      <c r="I1148" s="151"/>
      <c r="J1148" s="157"/>
      <c r="K1148" s="157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</row>
    <row r="1149" spans="1:33" ht="13.5" customHeight="1" hidden="1">
      <c r="A1149" s="160"/>
      <c r="B1149" s="91"/>
      <c r="C1149" s="91"/>
      <c r="D1149" s="91"/>
      <c r="E1149" s="91"/>
      <c r="F1149" s="151"/>
      <c r="G1149" s="151"/>
      <c r="H1149" s="151"/>
      <c r="I1149" s="151"/>
      <c r="J1149" s="157"/>
      <c r="K1149" s="157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</row>
    <row r="1150" spans="1:33" ht="13.5" customHeight="1" hidden="1">
      <c r="A1150" s="160"/>
      <c r="B1150" s="81"/>
      <c r="C1150" s="81"/>
      <c r="D1150" s="81"/>
      <c r="E1150" s="81"/>
      <c r="F1150" s="151"/>
      <c r="G1150" s="151"/>
      <c r="H1150" s="151"/>
      <c r="I1150" s="151"/>
      <c r="J1150" s="157"/>
      <c r="K1150" s="157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</row>
    <row r="1151" spans="1:33" ht="13.5" customHeight="1" hidden="1">
      <c r="A1151" s="160"/>
      <c r="B1151" s="81"/>
      <c r="C1151" s="81"/>
      <c r="D1151" s="81"/>
      <c r="E1151" s="81"/>
      <c r="F1151" s="151"/>
      <c r="G1151" s="151"/>
      <c r="H1151" s="151"/>
      <c r="I1151" s="151"/>
      <c r="J1151" s="157"/>
      <c r="K1151" s="157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</row>
    <row r="1152" spans="1:33" ht="13.5" customHeight="1" hidden="1">
      <c r="A1152" s="160"/>
      <c r="B1152" s="81"/>
      <c r="C1152" s="81"/>
      <c r="D1152" s="81"/>
      <c r="E1152" s="81"/>
      <c r="F1152" s="151"/>
      <c r="G1152" s="151"/>
      <c r="H1152" s="151"/>
      <c r="I1152" s="151"/>
      <c r="J1152" s="157"/>
      <c r="K1152" s="157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</row>
    <row r="1153" spans="1:33" ht="13.5" customHeight="1" hidden="1">
      <c r="A1153" s="160"/>
      <c r="B1153" s="81"/>
      <c r="C1153" s="81"/>
      <c r="D1153" s="81"/>
      <c r="E1153" s="81"/>
      <c r="F1153" s="151"/>
      <c r="G1153" s="151"/>
      <c r="H1153" s="151"/>
      <c r="I1153" s="151"/>
      <c r="J1153" s="157"/>
      <c r="K1153" s="157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</row>
    <row r="1154" spans="1:33" ht="13.5" customHeight="1" hidden="1">
      <c r="A1154" s="160"/>
      <c r="B1154" s="81"/>
      <c r="C1154" s="81"/>
      <c r="D1154" s="81"/>
      <c r="E1154" s="81"/>
      <c r="F1154" s="151"/>
      <c r="G1154" s="151"/>
      <c r="H1154" s="151"/>
      <c r="I1154" s="151"/>
      <c r="J1154" s="157"/>
      <c r="K1154" s="157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</row>
    <row r="1155" spans="1:33" ht="13.5" customHeight="1" hidden="1">
      <c r="A1155" s="160"/>
      <c r="B1155" s="81"/>
      <c r="C1155" s="81"/>
      <c r="D1155" s="81"/>
      <c r="E1155" s="81"/>
      <c r="F1155" s="151"/>
      <c r="G1155" s="151"/>
      <c r="H1155" s="151"/>
      <c r="I1155" s="151"/>
      <c r="J1155" s="157"/>
      <c r="K1155" s="157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</row>
    <row r="1156" spans="1:33" ht="13.5" customHeight="1" hidden="1">
      <c r="A1156" s="160"/>
      <c r="B1156" s="81"/>
      <c r="C1156" s="69"/>
      <c r="D1156" s="69"/>
      <c r="E1156" s="91"/>
      <c r="F1156" s="151"/>
      <c r="G1156" s="151"/>
      <c r="H1156" s="151"/>
      <c r="I1156" s="151"/>
      <c r="J1156" s="157"/>
      <c r="K1156" s="157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</row>
    <row r="1157" spans="1:33" ht="9.75" customHeight="1" hidden="1">
      <c r="A1157" s="160"/>
      <c r="B1157" s="91"/>
      <c r="C1157" s="91"/>
      <c r="D1157" s="91"/>
      <c r="E1157" s="91"/>
      <c r="F1157" s="151"/>
      <c r="G1157" s="151"/>
      <c r="H1157" s="151"/>
      <c r="I1157" s="151"/>
      <c r="J1157" s="157"/>
      <c r="K1157" s="157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</row>
    <row r="1158" spans="1:33" ht="15.75" customHeight="1" hidden="1">
      <c r="A1158" s="160"/>
      <c r="B1158" s="81"/>
      <c r="C1158" s="81"/>
      <c r="D1158" s="81"/>
      <c r="E1158" s="81"/>
      <c r="F1158" s="151"/>
      <c r="G1158" s="151"/>
      <c r="H1158" s="151"/>
      <c r="I1158" s="151"/>
      <c r="J1158" s="157"/>
      <c r="K1158" s="157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</row>
    <row r="1159" spans="1:33" ht="13.5" customHeight="1" hidden="1">
      <c r="A1159" s="160"/>
      <c r="B1159" s="81"/>
      <c r="C1159" s="81"/>
      <c r="D1159" s="81"/>
      <c r="E1159" s="81"/>
      <c r="F1159" s="151"/>
      <c r="G1159" s="151"/>
      <c r="H1159" s="151"/>
      <c r="I1159" s="151"/>
      <c r="J1159" s="157"/>
      <c r="K1159" s="157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</row>
    <row r="1160" spans="1:33" ht="13.5" customHeight="1" hidden="1">
      <c r="A1160" s="160"/>
      <c r="B1160" s="81"/>
      <c r="C1160" s="81"/>
      <c r="D1160" s="81"/>
      <c r="E1160" s="81"/>
      <c r="F1160" s="151"/>
      <c r="G1160" s="151"/>
      <c r="H1160" s="151"/>
      <c r="I1160" s="151"/>
      <c r="J1160" s="157"/>
      <c r="K1160" s="157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</row>
    <row r="1161" spans="1:33" ht="13.5" customHeight="1" hidden="1">
      <c r="A1161" s="160"/>
      <c r="B1161" s="81"/>
      <c r="C1161" s="81"/>
      <c r="D1161" s="81"/>
      <c r="E1161" s="81"/>
      <c r="F1161" s="151"/>
      <c r="G1161" s="151"/>
      <c r="H1161" s="151"/>
      <c r="I1161" s="151"/>
      <c r="J1161" s="157"/>
      <c r="K1161" s="157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</row>
    <row r="1162" spans="1:33" ht="13.5" customHeight="1">
      <c r="A1162" s="160"/>
      <c r="B1162" s="81"/>
      <c r="C1162" s="81"/>
      <c r="D1162" s="81"/>
      <c r="E1162" s="81"/>
      <c r="F1162" s="151"/>
      <c r="G1162" s="151"/>
      <c r="H1162" s="151"/>
      <c r="I1162" s="151"/>
      <c r="J1162" s="157"/>
      <c r="K1162" s="157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</row>
    <row r="1163" spans="1:33" ht="15.75" customHeight="1">
      <c r="A1163" s="69"/>
      <c r="B1163" s="222"/>
      <c r="C1163" s="81"/>
      <c r="D1163" s="81"/>
      <c r="E1163" s="91"/>
      <c r="F1163" s="151"/>
      <c r="G1163" s="151"/>
      <c r="H1163" s="151"/>
      <c r="I1163" s="151"/>
      <c r="J1163" s="157"/>
      <c r="K1163" s="157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</row>
    <row r="1164" spans="1:33" ht="14.25" customHeight="1">
      <c r="A1164" s="69"/>
      <c r="B1164" s="81"/>
      <c r="C1164" s="81"/>
      <c r="D1164" s="81"/>
      <c r="E1164" s="91"/>
      <c r="F1164" s="151"/>
      <c r="G1164" s="151"/>
      <c r="H1164" s="151"/>
      <c r="I1164" s="151"/>
      <c r="J1164" s="157"/>
      <c r="K1164" s="157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</row>
    <row r="1165" spans="1:33" ht="12.75">
      <c r="A1165" s="160"/>
      <c r="B1165" s="91"/>
      <c r="C1165" s="91"/>
      <c r="D1165" s="91"/>
      <c r="E1165" s="91"/>
      <c r="F1165" s="151"/>
      <c r="G1165" s="151"/>
      <c r="H1165" s="151"/>
      <c r="I1165" s="151"/>
      <c r="J1165" s="151"/>
      <c r="K1165" s="151"/>
      <c r="L1165" s="151"/>
      <c r="M1165" s="151"/>
      <c r="N1165" s="151"/>
      <c r="O1165" s="151"/>
      <c r="P1165" s="151"/>
      <c r="Q1165" s="151"/>
      <c r="R1165" s="91"/>
      <c r="S1165" s="91"/>
      <c r="T1165" s="91"/>
      <c r="U1165" s="91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  <c r="AF1165" s="91"/>
      <c r="AG1165" s="91"/>
    </row>
    <row r="1166" spans="1:33" ht="12.75">
      <c r="A1166" s="69"/>
      <c r="B1166" s="81"/>
      <c r="C1166" s="81"/>
      <c r="D1166" s="81"/>
      <c r="E1166" s="81"/>
      <c r="F1166" s="151"/>
      <c r="G1166" s="151"/>
      <c r="H1166" s="157"/>
      <c r="I1166" s="157"/>
      <c r="J1166" s="157"/>
      <c r="K1166" s="157"/>
      <c r="L1166" s="157"/>
      <c r="M1166" s="157"/>
      <c r="N1166" s="157"/>
      <c r="O1166" s="157"/>
      <c r="P1166" s="157"/>
      <c r="Q1166" s="157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</row>
    <row r="1167" spans="1:33" ht="12.75">
      <c r="A1167" s="69"/>
      <c r="B1167" s="81"/>
      <c r="C1167" s="81"/>
      <c r="D1167" s="81"/>
      <c r="E1167" s="81"/>
      <c r="F1167" s="91"/>
      <c r="G1167" s="91"/>
      <c r="H1167" s="67"/>
      <c r="I1167" s="157"/>
      <c r="J1167" s="157"/>
      <c r="K1167" s="157"/>
      <c r="L1167" s="157"/>
      <c r="M1167" s="157"/>
      <c r="N1167" s="157"/>
      <c r="O1167" s="157"/>
      <c r="P1167" s="157"/>
      <c r="Q1167" s="157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</row>
    <row r="1168" spans="1:33" ht="2.25" customHeight="1" hidden="1">
      <c r="A1168" s="69"/>
      <c r="B1168" s="77"/>
      <c r="C1168" s="81"/>
      <c r="D1168" s="81"/>
      <c r="E1168" s="91"/>
      <c r="F1168" s="91"/>
      <c r="G1168" s="91"/>
      <c r="H1168" s="91"/>
      <c r="I1168" s="151"/>
      <c r="J1168" s="157"/>
      <c r="K1168" s="157"/>
      <c r="L1168" s="157"/>
      <c r="M1168" s="157"/>
      <c r="N1168" s="157"/>
      <c r="O1168" s="157"/>
      <c r="P1168" s="157"/>
      <c r="Q1168" s="157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</row>
    <row r="1169" spans="1:33" ht="26.25" customHeight="1">
      <c r="A1169" s="69"/>
      <c r="B1169" s="77"/>
      <c r="C1169" s="81"/>
      <c r="D1169" s="81"/>
      <c r="E1169" s="81"/>
      <c r="F1169" s="91"/>
      <c r="G1169" s="91"/>
      <c r="H1169" s="81"/>
      <c r="I1169" s="157"/>
      <c r="J1169" s="157"/>
      <c r="K1169" s="157"/>
      <c r="L1169" s="157"/>
      <c r="M1169" s="157"/>
      <c r="N1169" s="157"/>
      <c r="O1169" s="157"/>
      <c r="P1169" s="157"/>
      <c r="Q1169" s="157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</row>
    <row r="1170" spans="1:33" ht="1.5" customHeight="1" hidden="1">
      <c r="A1170" s="75"/>
      <c r="B1170" s="76"/>
      <c r="C1170" s="81"/>
      <c r="D1170" s="81"/>
      <c r="E1170" s="91"/>
      <c r="F1170" s="91"/>
      <c r="G1170" s="91"/>
      <c r="H1170" s="91"/>
      <c r="I1170" s="151"/>
      <c r="J1170" s="157"/>
      <c r="K1170" s="157"/>
      <c r="L1170" s="157"/>
      <c r="M1170" s="157"/>
      <c r="N1170" s="157"/>
      <c r="O1170" s="157"/>
      <c r="P1170" s="157"/>
      <c r="Q1170" s="157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</row>
    <row r="1171" spans="1:33" ht="14.25" customHeight="1">
      <c r="A1171" s="69"/>
      <c r="B1171" s="182"/>
      <c r="C1171" s="81"/>
      <c r="D1171" s="81"/>
      <c r="E1171" s="81"/>
      <c r="F1171" s="91"/>
      <c r="G1171" s="91"/>
      <c r="H1171" s="81"/>
      <c r="I1171" s="157"/>
      <c r="J1171" s="157"/>
      <c r="K1171" s="157"/>
      <c r="L1171" s="157"/>
      <c r="M1171" s="157"/>
      <c r="N1171" s="157"/>
      <c r="O1171" s="157"/>
      <c r="P1171" s="157"/>
      <c r="Q1171" s="157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</row>
    <row r="1172" spans="1:33" ht="12.75" customHeight="1">
      <c r="A1172" s="69"/>
      <c r="B1172" s="81"/>
      <c r="C1172" s="81"/>
      <c r="D1172" s="81"/>
      <c r="E1172" s="81"/>
      <c r="F1172" s="91"/>
      <c r="G1172" s="91"/>
      <c r="H1172" s="81"/>
      <c r="I1172" s="157"/>
      <c r="J1172" s="157"/>
      <c r="K1172" s="157"/>
      <c r="L1172" s="157"/>
      <c r="M1172" s="157"/>
      <c r="N1172" s="157"/>
      <c r="O1172" s="157"/>
      <c r="P1172" s="157"/>
      <c r="Q1172" s="157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</row>
    <row r="1173" spans="1:33" ht="19.5" customHeight="1" hidden="1">
      <c r="A1173" s="69"/>
      <c r="B1173" s="81"/>
      <c r="C1173" s="81"/>
      <c r="D1173" s="81"/>
      <c r="E1173" s="91"/>
      <c r="F1173" s="91"/>
      <c r="G1173" s="91"/>
      <c r="H1173" s="91"/>
      <c r="I1173" s="151"/>
      <c r="J1173" s="157"/>
      <c r="K1173" s="157"/>
      <c r="L1173" s="157"/>
      <c r="M1173" s="157"/>
      <c r="N1173" s="157"/>
      <c r="O1173" s="157"/>
      <c r="P1173" s="157"/>
      <c r="Q1173" s="157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</row>
    <row r="1174" spans="1:33" ht="19.5" customHeight="1" hidden="1">
      <c r="A1174" s="69"/>
      <c r="B1174" s="81"/>
      <c r="C1174" s="81"/>
      <c r="D1174" s="81"/>
      <c r="E1174" s="91"/>
      <c r="F1174" s="91"/>
      <c r="G1174" s="91"/>
      <c r="H1174" s="91"/>
      <c r="I1174" s="151"/>
      <c r="J1174" s="157"/>
      <c r="K1174" s="157"/>
      <c r="L1174" s="157"/>
      <c r="M1174" s="157"/>
      <c r="N1174" s="157"/>
      <c r="O1174" s="157"/>
      <c r="P1174" s="157"/>
      <c r="Q1174" s="157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</row>
    <row r="1175" spans="1:33" ht="27" customHeight="1">
      <c r="A1175" s="75"/>
      <c r="B1175" s="76"/>
      <c r="C1175" s="81"/>
      <c r="D1175" s="81"/>
      <c r="E1175" s="81"/>
      <c r="F1175" s="91"/>
      <c r="G1175" s="91"/>
      <c r="H1175" s="81"/>
      <c r="I1175" s="157"/>
      <c r="J1175" s="157"/>
      <c r="K1175" s="157"/>
      <c r="L1175" s="157"/>
      <c r="M1175" s="157"/>
      <c r="N1175" s="157"/>
      <c r="O1175" s="157"/>
      <c r="P1175" s="157"/>
      <c r="Q1175" s="157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</row>
    <row r="1176" spans="1:33" ht="19.5" customHeight="1" hidden="1">
      <c r="A1176" s="69"/>
      <c r="B1176" s="81"/>
      <c r="C1176" s="81"/>
      <c r="D1176" s="81"/>
      <c r="E1176" s="91"/>
      <c r="F1176" s="91"/>
      <c r="G1176" s="91"/>
      <c r="H1176" s="91"/>
      <c r="I1176" s="151"/>
      <c r="J1176" s="157"/>
      <c r="K1176" s="157"/>
      <c r="L1176" s="157"/>
      <c r="M1176" s="157"/>
      <c r="N1176" s="157"/>
      <c r="O1176" s="157"/>
      <c r="P1176" s="157"/>
      <c r="Q1176" s="157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</row>
    <row r="1177" spans="1:33" ht="12.75" customHeight="1">
      <c r="A1177" s="69"/>
      <c r="B1177" s="81"/>
      <c r="C1177" s="69"/>
      <c r="D1177" s="69"/>
      <c r="E1177" s="69"/>
      <c r="F1177" s="91"/>
      <c r="G1177" s="91"/>
      <c r="H1177" s="69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69"/>
      <c r="S1177" s="69"/>
      <c r="T1177" s="69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</row>
    <row r="1178" spans="1:33" ht="3.75" customHeight="1" hidden="1">
      <c r="A1178" s="69"/>
      <c r="B1178" s="81"/>
      <c r="C1178" s="69"/>
      <c r="D1178" s="69"/>
      <c r="E1178" s="81"/>
      <c r="F1178" s="91"/>
      <c r="G1178" s="91"/>
      <c r="H1178" s="91"/>
      <c r="I1178" s="151"/>
      <c r="J1178" s="166"/>
      <c r="K1178" s="166"/>
      <c r="L1178" s="166"/>
      <c r="M1178" s="166"/>
      <c r="N1178" s="166"/>
      <c r="O1178" s="166"/>
      <c r="P1178" s="166"/>
      <c r="Q1178" s="166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</row>
    <row r="1179" spans="1:33" ht="12.75" customHeight="1">
      <c r="A1179" s="69"/>
      <c r="B1179" s="113"/>
      <c r="C1179" s="176"/>
      <c r="D1179" s="176"/>
      <c r="E1179" s="176"/>
      <c r="F1179" s="91"/>
      <c r="G1179" s="91"/>
      <c r="H1179" s="91"/>
      <c r="I1179" s="169"/>
      <c r="J1179" s="166"/>
      <c r="K1179" s="166"/>
      <c r="L1179" s="166"/>
      <c r="M1179" s="166"/>
      <c r="N1179" s="166"/>
      <c r="O1179" s="166"/>
      <c r="P1179" s="166"/>
      <c r="Q1179" s="166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</row>
    <row r="1180" spans="1:33" ht="15" customHeight="1">
      <c r="A1180" s="69"/>
      <c r="B1180" s="64"/>
      <c r="C1180" s="69"/>
      <c r="D1180" s="69"/>
      <c r="E1180" s="91"/>
      <c r="F1180" s="91"/>
      <c r="G1180" s="91"/>
      <c r="H1180" s="91"/>
      <c r="I1180" s="151"/>
      <c r="J1180" s="166"/>
      <c r="K1180" s="166"/>
      <c r="L1180" s="166"/>
      <c r="M1180" s="166"/>
      <c r="N1180" s="166"/>
      <c r="O1180" s="166"/>
      <c r="P1180" s="166"/>
      <c r="Q1180" s="166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</row>
    <row r="1181" spans="1:33" ht="12.75" customHeight="1">
      <c r="A1181" s="160"/>
      <c r="B1181" s="91"/>
      <c r="C1181" s="91"/>
      <c r="D1181" s="91"/>
      <c r="E1181" s="91"/>
      <c r="F1181" s="91"/>
      <c r="G1181" s="91"/>
      <c r="H1181" s="91"/>
      <c r="I1181" s="91"/>
      <c r="J1181" s="151"/>
      <c r="K1181" s="151"/>
      <c r="L1181" s="151"/>
      <c r="M1181" s="151"/>
      <c r="N1181" s="151"/>
      <c r="O1181" s="151"/>
      <c r="P1181" s="151"/>
      <c r="Q1181" s="151"/>
      <c r="R1181" s="91"/>
      <c r="S1181" s="91"/>
      <c r="T1181" s="91"/>
      <c r="U1181" s="91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  <c r="AF1181" s="91"/>
      <c r="AG1181" s="91"/>
    </row>
    <row r="1182" spans="1:33" ht="12.75">
      <c r="A1182" s="160"/>
      <c r="B1182" s="81"/>
      <c r="C1182" s="81"/>
      <c r="D1182" s="81"/>
      <c r="E1182" s="81"/>
      <c r="F1182" s="91"/>
      <c r="G1182" s="91"/>
      <c r="H1182" s="81"/>
      <c r="I1182" s="81"/>
      <c r="J1182" s="157"/>
      <c r="K1182" s="157"/>
      <c r="L1182" s="157"/>
      <c r="M1182" s="157"/>
      <c r="N1182" s="157"/>
      <c r="O1182" s="157"/>
      <c r="P1182" s="157"/>
      <c r="Q1182" s="157"/>
      <c r="R1182" s="91"/>
      <c r="S1182" s="91"/>
      <c r="T1182" s="91"/>
      <c r="U1182" s="91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  <c r="AF1182" s="91"/>
      <c r="AG1182" s="91"/>
    </row>
    <row r="1183" spans="1:33" ht="12.75">
      <c r="A1183" s="160"/>
      <c r="B1183" s="81"/>
      <c r="C1183" s="81"/>
      <c r="D1183" s="81"/>
      <c r="E1183" s="81"/>
      <c r="F1183" s="91"/>
      <c r="G1183" s="91"/>
      <c r="H1183" s="81"/>
      <c r="I1183" s="81"/>
      <c r="J1183" s="157"/>
      <c r="K1183" s="157"/>
      <c r="L1183" s="157"/>
      <c r="M1183" s="157"/>
      <c r="N1183" s="157"/>
      <c r="O1183" s="157"/>
      <c r="P1183" s="157"/>
      <c r="Q1183" s="157"/>
      <c r="R1183" s="91"/>
      <c r="S1183" s="91"/>
      <c r="T1183" s="91"/>
      <c r="U1183" s="91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  <c r="AF1183" s="91"/>
      <c r="AG1183" s="91"/>
    </row>
    <row r="1184" spans="1:33" ht="13.5" customHeight="1">
      <c r="A1184" s="69"/>
      <c r="B1184" s="113"/>
      <c r="C1184" s="113"/>
      <c r="D1184" s="113"/>
      <c r="E1184" s="113"/>
      <c r="F1184" s="91"/>
      <c r="G1184" s="91"/>
      <c r="H1184" s="113"/>
      <c r="I1184" s="113"/>
      <c r="J1184" s="169"/>
      <c r="K1184" s="169"/>
      <c r="L1184" s="157"/>
      <c r="M1184" s="157"/>
      <c r="N1184" s="157"/>
      <c r="O1184" s="157"/>
      <c r="P1184" s="157"/>
      <c r="Q1184" s="157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</row>
    <row r="1185" spans="1:33" ht="12.75" customHeight="1">
      <c r="A1185" s="69"/>
      <c r="B1185" s="81"/>
      <c r="C1185" s="81"/>
      <c r="D1185" s="81"/>
      <c r="E1185" s="81"/>
      <c r="F1185" s="91"/>
      <c r="G1185" s="91"/>
      <c r="H1185" s="81"/>
      <c r="I1185" s="81"/>
      <c r="J1185" s="157"/>
      <c r="K1185" s="157"/>
      <c r="L1185" s="157"/>
      <c r="M1185" s="157"/>
      <c r="N1185" s="157"/>
      <c r="O1185" s="157"/>
      <c r="P1185" s="157"/>
      <c r="Q1185" s="157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</row>
    <row r="1186" spans="1:33" ht="12.75" customHeight="1">
      <c r="A1186" s="69"/>
      <c r="B1186" s="81"/>
      <c r="C1186" s="81"/>
      <c r="D1186" s="81"/>
      <c r="E1186" s="81"/>
      <c r="F1186" s="91"/>
      <c r="G1186" s="91"/>
      <c r="H1186" s="81"/>
      <c r="I1186" s="81"/>
      <c r="J1186" s="157"/>
      <c r="K1186" s="157"/>
      <c r="L1186" s="157"/>
      <c r="M1186" s="157"/>
      <c r="N1186" s="157"/>
      <c r="O1186" s="157"/>
      <c r="P1186" s="157"/>
      <c r="Q1186" s="157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</row>
    <row r="1187" spans="1:33" ht="12.75">
      <c r="A1187" s="69"/>
      <c r="B1187" s="81"/>
      <c r="C1187" s="81"/>
      <c r="D1187" s="81"/>
      <c r="E1187" s="81"/>
      <c r="F1187" s="91"/>
      <c r="G1187" s="91"/>
      <c r="H1187" s="81"/>
      <c r="I1187" s="81"/>
      <c r="J1187" s="157"/>
      <c r="K1187" s="157"/>
      <c r="L1187" s="157"/>
      <c r="M1187" s="157"/>
      <c r="N1187" s="157"/>
      <c r="O1187" s="157"/>
      <c r="P1187" s="157"/>
      <c r="Q1187" s="157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</row>
    <row r="1188" spans="1:33" ht="11.25" customHeight="1">
      <c r="A1188" s="69"/>
      <c r="B1188" s="81"/>
      <c r="C1188" s="81"/>
      <c r="D1188" s="81"/>
      <c r="E1188" s="81"/>
      <c r="F1188" s="91"/>
      <c r="G1188" s="91"/>
      <c r="H1188" s="81"/>
      <c r="I1188" s="81"/>
      <c r="J1188" s="157"/>
      <c r="K1188" s="157"/>
      <c r="L1188" s="157"/>
      <c r="M1188" s="157"/>
      <c r="N1188" s="157"/>
      <c r="O1188" s="157"/>
      <c r="P1188" s="157"/>
      <c r="Q1188" s="157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</row>
    <row r="1189" spans="1:33" ht="27.75" customHeight="1">
      <c r="A1189" s="69"/>
      <c r="B1189" s="77"/>
      <c r="C1189" s="81"/>
      <c r="D1189" s="81"/>
      <c r="E1189" s="81"/>
      <c r="F1189" s="91"/>
      <c r="G1189" s="91"/>
      <c r="H1189" s="81"/>
      <c r="I1189" s="81"/>
      <c r="J1189" s="157"/>
      <c r="K1189" s="157"/>
      <c r="L1189" s="157"/>
      <c r="M1189" s="157"/>
      <c r="N1189" s="157"/>
      <c r="O1189" s="157"/>
      <c r="P1189" s="157"/>
      <c r="Q1189" s="157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</row>
    <row r="1190" spans="1:33" ht="1.5" customHeight="1">
      <c r="A1190" s="69"/>
      <c r="B1190" s="223"/>
      <c r="C1190" s="224"/>
      <c r="D1190" s="224"/>
      <c r="E1190" s="224"/>
      <c r="F1190" s="91"/>
      <c r="G1190" s="91"/>
      <c r="H1190" s="81"/>
      <c r="I1190" s="81"/>
      <c r="J1190" s="157"/>
      <c r="K1190" s="157"/>
      <c r="L1190" s="157"/>
      <c r="M1190" s="157"/>
      <c r="N1190" s="157"/>
      <c r="O1190" s="157"/>
      <c r="P1190" s="157"/>
      <c r="Q1190" s="157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</row>
    <row r="1191" spans="1:33" ht="39.75" customHeight="1" hidden="1">
      <c r="A1191" s="69"/>
      <c r="B1191" s="81"/>
      <c r="C1191" s="81"/>
      <c r="D1191" s="81"/>
      <c r="E1191" s="91"/>
      <c r="F1191" s="91"/>
      <c r="G1191" s="91"/>
      <c r="H1191" s="91"/>
      <c r="I1191" s="151"/>
      <c r="J1191" s="157"/>
      <c r="K1191" s="157"/>
      <c r="L1191" s="157"/>
      <c r="M1191" s="157"/>
      <c r="N1191" s="157"/>
      <c r="O1191" s="157"/>
      <c r="P1191" s="157"/>
      <c r="Q1191" s="157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</row>
    <row r="1192" spans="1:33" ht="33.75" customHeight="1" hidden="1">
      <c r="A1192" s="108"/>
      <c r="B1192" s="64"/>
      <c r="C1192" s="113"/>
      <c r="D1192" s="113"/>
      <c r="E1192" s="91"/>
      <c r="F1192" s="91"/>
      <c r="G1192" s="91"/>
      <c r="H1192" s="91"/>
      <c r="I1192" s="151"/>
      <c r="J1192" s="169"/>
      <c r="K1192" s="169"/>
      <c r="L1192" s="169"/>
      <c r="M1192" s="169"/>
      <c r="N1192" s="169"/>
      <c r="O1192" s="169"/>
      <c r="P1192" s="169"/>
      <c r="Q1192" s="169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</row>
    <row r="1193" spans="1:33" ht="14.25" customHeight="1">
      <c r="A1193" s="108"/>
      <c r="B1193" s="64"/>
      <c r="C1193" s="113"/>
      <c r="D1193" s="113"/>
      <c r="E1193" s="113"/>
      <c r="F1193" s="91"/>
      <c r="G1193" s="91"/>
      <c r="H1193" s="113"/>
      <c r="I1193" s="169"/>
      <c r="J1193" s="169"/>
      <c r="K1193" s="169"/>
      <c r="L1193" s="169"/>
      <c r="M1193" s="169"/>
      <c r="N1193" s="169"/>
      <c r="O1193" s="169"/>
      <c r="P1193" s="169"/>
      <c r="Q1193" s="169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</row>
    <row r="1194" spans="1:33" ht="11.25" customHeight="1">
      <c r="A1194" s="69"/>
      <c r="B1194" s="81"/>
      <c r="C1194" s="81"/>
      <c r="D1194" s="81"/>
      <c r="E1194" s="91"/>
      <c r="F1194" s="91"/>
      <c r="G1194" s="91"/>
      <c r="H1194" s="91"/>
      <c r="I1194" s="151"/>
      <c r="J1194" s="157"/>
      <c r="K1194" s="157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</row>
    <row r="1195" spans="1:33" ht="12.75">
      <c r="A1195" s="160"/>
      <c r="B1195" s="91"/>
      <c r="C1195" s="91"/>
      <c r="D1195" s="91"/>
      <c r="E1195" s="91"/>
      <c r="F1195" s="91"/>
      <c r="G1195" s="91"/>
      <c r="H1195" s="91"/>
      <c r="I1195" s="151"/>
      <c r="J1195" s="151"/>
      <c r="K1195" s="15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  <c r="AF1195" s="91"/>
      <c r="AG1195" s="91"/>
    </row>
    <row r="1196" spans="1:33" ht="12.75">
      <c r="A1196" s="69"/>
      <c r="B1196" s="91"/>
      <c r="C1196" s="91"/>
      <c r="D1196" s="91"/>
      <c r="E1196" s="91"/>
      <c r="F1196" s="91"/>
      <c r="G1196" s="91"/>
      <c r="H1196" s="91"/>
      <c r="I1196" s="151"/>
      <c r="J1196" s="151"/>
      <c r="K1196" s="151"/>
      <c r="L1196" s="151"/>
      <c r="M1196" s="151"/>
      <c r="N1196" s="151"/>
      <c r="O1196" s="151"/>
      <c r="P1196" s="151"/>
      <c r="Q1196" s="151"/>
      <c r="R1196" s="91"/>
      <c r="S1196" s="91"/>
      <c r="T1196" s="91"/>
      <c r="U1196" s="91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  <c r="AF1196" s="91"/>
      <c r="AG1196" s="91"/>
    </row>
    <row r="1197" spans="1:33" ht="12.75">
      <c r="A1197" s="69"/>
      <c r="B1197" s="81"/>
      <c r="C1197" s="81"/>
      <c r="D1197" s="81"/>
      <c r="E1197" s="81"/>
      <c r="F1197" s="151"/>
      <c r="G1197" s="151"/>
      <c r="H1197" s="157"/>
      <c r="I1197" s="157"/>
      <c r="J1197" s="157"/>
      <c r="K1197" s="157"/>
      <c r="L1197" s="157"/>
      <c r="M1197" s="157"/>
      <c r="N1197" s="157"/>
      <c r="O1197" s="157"/>
      <c r="P1197" s="157"/>
      <c r="Q1197" s="157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</row>
    <row r="1198" spans="1:33" ht="15" customHeight="1">
      <c r="A1198" s="69"/>
      <c r="B1198" s="81"/>
      <c r="C1198" s="81"/>
      <c r="D1198" s="81"/>
      <c r="E1198" s="81"/>
      <c r="F1198" s="151"/>
      <c r="G1198" s="151"/>
      <c r="H1198" s="157"/>
      <c r="I1198" s="157"/>
      <c r="J1198" s="157"/>
      <c r="K1198" s="157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</row>
    <row r="1199" spans="1:33" ht="0.75" customHeight="1">
      <c r="A1199" s="75"/>
      <c r="B1199" s="109"/>
      <c r="C1199" s="81"/>
      <c r="D1199" s="81"/>
      <c r="E1199" s="81"/>
      <c r="F1199" s="151"/>
      <c r="G1199" s="151"/>
      <c r="H1199" s="157"/>
      <c r="I1199" s="157"/>
      <c r="J1199" s="157"/>
      <c r="K1199" s="157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</row>
    <row r="1200" spans="1:33" ht="25.5" customHeight="1" hidden="1">
      <c r="A1200" s="69"/>
      <c r="B1200" s="68"/>
      <c r="C1200" s="81"/>
      <c r="D1200" s="81"/>
      <c r="E1200" s="81"/>
      <c r="F1200" s="151"/>
      <c r="G1200" s="151"/>
      <c r="H1200" s="157"/>
      <c r="I1200" s="157"/>
      <c r="J1200" s="157"/>
      <c r="K1200" s="157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</row>
    <row r="1201" spans="1:33" ht="12.75" customHeight="1">
      <c r="A1201" s="69"/>
      <c r="B1201" s="81"/>
      <c r="C1201" s="81"/>
      <c r="D1201" s="81"/>
      <c r="E1201" s="81"/>
      <c r="F1201" s="151"/>
      <c r="G1201" s="151"/>
      <c r="H1201" s="157"/>
      <c r="I1201" s="157"/>
      <c r="J1201" s="157"/>
      <c r="K1201" s="157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</row>
    <row r="1202" spans="1:33" ht="12.75" hidden="1">
      <c r="A1202" s="69"/>
      <c r="B1202" s="81"/>
      <c r="C1202" s="81"/>
      <c r="D1202" s="81"/>
      <c r="E1202" s="91"/>
      <c r="F1202" s="151"/>
      <c r="G1202" s="151"/>
      <c r="H1202" s="151"/>
      <c r="I1202" s="151"/>
      <c r="J1202" s="157"/>
      <c r="K1202" s="157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</row>
    <row r="1203" spans="1:33" ht="12" customHeight="1">
      <c r="A1203" s="69"/>
      <c r="B1203" s="81"/>
      <c r="C1203" s="81"/>
      <c r="D1203" s="81"/>
      <c r="E1203" s="91"/>
      <c r="F1203" s="151"/>
      <c r="G1203" s="151"/>
      <c r="H1203" s="151"/>
      <c r="I1203" s="151"/>
      <c r="J1203" s="157"/>
      <c r="K1203" s="157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</row>
    <row r="1204" spans="1:33" ht="13.5" customHeight="1" hidden="1">
      <c r="A1204" s="69"/>
      <c r="B1204" s="81"/>
      <c r="C1204" s="81"/>
      <c r="D1204" s="81"/>
      <c r="E1204" s="91"/>
      <c r="F1204" s="151"/>
      <c r="G1204" s="151"/>
      <c r="H1204" s="151"/>
      <c r="I1204" s="151"/>
      <c r="J1204" s="157"/>
      <c r="K1204" s="157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</row>
    <row r="1205" spans="1:33" ht="13.5" customHeight="1" hidden="1">
      <c r="A1205" s="69"/>
      <c r="B1205" s="81"/>
      <c r="C1205" s="81"/>
      <c r="D1205" s="81"/>
      <c r="E1205" s="91"/>
      <c r="F1205" s="151"/>
      <c r="G1205" s="151"/>
      <c r="H1205" s="151"/>
      <c r="I1205" s="151"/>
      <c r="J1205" s="157"/>
      <c r="K1205" s="157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</row>
    <row r="1206" spans="1:33" ht="8.25" customHeight="1">
      <c r="A1206" s="69"/>
      <c r="B1206" s="77"/>
      <c r="C1206" s="81"/>
      <c r="D1206" s="81"/>
      <c r="E1206" s="91"/>
      <c r="F1206" s="151"/>
      <c r="G1206" s="151"/>
      <c r="H1206" s="151"/>
      <c r="I1206" s="151"/>
      <c r="J1206" s="157"/>
      <c r="K1206" s="157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</row>
    <row r="1207" spans="1:33" ht="12.75">
      <c r="A1207" s="69"/>
      <c r="B1207" s="91"/>
      <c r="C1207" s="91"/>
      <c r="D1207" s="91"/>
      <c r="E1207" s="91"/>
      <c r="F1207" s="151"/>
      <c r="G1207" s="151"/>
      <c r="H1207" s="151"/>
      <c r="I1207" s="151"/>
      <c r="J1207" s="151"/>
      <c r="K1207" s="151"/>
      <c r="L1207" s="151"/>
      <c r="M1207" s="151"/>
      <c r="N1207" s="151"/>
      <c r="O1207" s="151"/>
      <c r="P1207" s="151"/>
      <c r="Q1207" s="151"/>
      <c r="R1207" s="91"/>
      <c r="S1207" s="91"/>
      <c r="T1207" s="91"/>
      <c r="U1207" s="91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  <c r="AF1207" s="91"/>
      <c r="AG1207" s="91"/>
    </row>
    <row r="1208" spans="1:33" ht="12.75">
      <c r="A1208" s="69"/>
      <c r="B1208" s="81"/>
      <c r="C1208" s="81"/>
      <c r="D1208" s="81"/>
      <c r="E1208" s="81"/>
      <c r="F1208" s="151"/>
      <c r="G1208" s="151"/>
      <c r="H1208" s="157"/>
      <c r="I1208" s="157"/>
      <c r="J1208" s="157"/>
      <c r="K1208" s="157"/>
      <c r="L1208" s="157"/>
      <c r="M1208" s="157"/>
      <c r="N1208" s="157"/>
      <c r="O1208" s="157"/>
      <c r="P1208" s="157"/>
      <c r="Q1208" s="157"/>
      <c r="R1208" s="81"/>
      <c r="S1208" s="91"/>
      <c r="T1208" s="91"/>
      <c r="U1208" s="91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  <c r="AF1208" s="91"/>
      <c r="AG1208" s="91"/>
    </row>
    <row r="1209" spans="1:33" ht="12.75">
      <c r="A1209" s="69"/>
      <c r="B1209" s="81"/>
      <c r="C1209" s="81"/>
      <c r="D1209" s="81"/>
      <c r="E1209" s="81"/>
      <c r="F1209" s="151"/>
      <c r="G1209" s="151"/>
      <c r="H1209" s="157"/>
      <c r="I1209" s="157"/>
      <c r="J1209" s="157"/>
      <c r="K1209" s="157"/>
      <c r="L1209" s="81"/>
      <c r="M1209" s="81"/>
      <c r="N1209" s="81"/>
      <c r="O1209" s="81"/>
      <c r="P1209" s="81"/>
      <c r="Q1209" s="81"/>
      <c r="R1209" s="81"/>
      <c r="S1209" s="91"/>
      <c r="T1209" s="91"/>
      <c r="U1209" s="91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  <c r="AF1209" s="91"/>
      <c r="AG1209" s="91"/>
    </row>
    <row r="1210" spans="1:33" ht="14.25" customHeight="1">
      <c r="A1210" s="69"/>
      <c r="B1210" s="113"/>
      <c r="C1210" s="81"/>
      <c r="D1210" s="81"/>
      <c r="E1210" s="81"/>
      <c r="F1210" s="151"/>
      <c r="G1210" s="151"/>
      <c r="H1210" s="157"/>
      <c r="I1210" s="157"/>
      <c r="J1210" s="157"/>
      <c r="K1210" s="157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</row>
    <row r="1211" spans="1:33" ht="0.75" customHeight="1">
      <c r="A1211" s="69"/>
      <c r="B1211" s="81"/>
      <c r="C1211" s="81"/>
      <c r="D1211" s="81"/>
      <c r="E1211" s="81"/>
      <c r="F1211" s="151"/>
      <c r="G1211" s="151"/>
      <c r="H1211" s="157"/>
      <c r="I1211" s="157"/>
      <c r="J1211" s="157"/>
      <c r="K1211" s="157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</row>
    <row r="1212" spans="1:33" ht="12" customHeight="1">
      <c r="A1212" s="69"/>
      <c r="B1212" s="81"/>
      <c r="C1212" s="81"/>
      <c r="D1212" s="81"/>
      <c r="E1212" s="81"/>
      <c r="F1212" s="151"/>
      <c r="G1212" s="151"/>
      <c r="H1212" s="157"/>
      <c r="I1212" s="157"/>
      <c r="J1212" s="157"/>
      <c r="K1212" s="157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</row>
    <row r="1213" spans="1:33" ht="1.5" customHeight="1" hidden="1">
      <c r="A1213" s="69"/>
      <c r="B1213" s="81"/>
      <c r="C1213" s="81"/>
      <c r="D1213" s="81"/>
      <c r="E1213" s="81"/>
      <c r="F1213" s="151"/>
      <c r="G1213" s="151"/>
      <c r="H1213" s="157"/>
      <c r="I1213" s="157"/>
      <c r="J1213" s="157"/>
      <c r="K1213" s="157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</row>
    <row r="1214" spans="1:33" ht="4.5" customHeight="1" hidden="1">
      <c r="A1214" s="69"/>
      <c r="B1214" s="81"/>
      <c r="C1214" s="81"/>
      <c r="D1214" s="81"/>
      <c r="E1214" s="81"/>
      <c r="F1214" s="151"/>
      <c r="G1214" s="151"/>
      <c r="H1214" s="157"/>
      <c r="I1214" s="157"/>
      <c r="J1214" s="157"/>
      <c r="K1214" s="157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</row>
    <row r="1215" spans="1:33" ht="11.25" customHeight="1">
      <c r="A1215" s="69"/>
      <c r="B1215" s="81"/>
      <c r="C1215" s="81"/>
      <c r="D1215" s="81"/>
      <c r="E1215" s="81"/>
      <c r="F1215" s="151"/>
      <c r="G1215" s="151"/>
      <c r="H1215" s="157"/>
      <c r="I1215" s="157"/>
      <c r="J1215" s="157"/>
      <c r="K1215" s="157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</row>
    <row r="1216" spans="1:33" ht="15" customHeight="1" hidden="1">
      <c r="A1216" s="69"/>
      <c r="B1216" s="81"/>
      <c r="C1216" s="81"/>
      <c r="D1216" s="81"/>
      <c r="E1216" s="91"/>
      <c r="F1216" s="151"/>
      <c r="G1216" s="151"/>
      <c r="H1216" s="151"/>
      <c r="I1216" s="151"/>
      <c r="J1216" s="157"/>
      <c r="K1216" s="157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</row>
    <row r="1217" spans="1:33" ht="7.5" customHeight="1" hidden="1">
      <c r="A1217" s="69"/>
      <c r="B1217" s="81"/>
      <c r="C1217" s="81"/>
      <c r="D1217" s="81"/>
      <c r="E1217" s="91"/>
      <c r="F1217" s="151"/>
      <c r="G1217" s="151"/>
      <c r="H1217" s="151"/>
      <c r="I1217" s="151"/>
      <c r="J1217" s="157"/>
      <c r="K1217" s="157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</row>
    <row r="1218" spans="1:33" ht="20.25" customHeight="1">
      <c r="A1218" s="89"/>
      <c r="B1218" s="91"/>
      <c r="C1218" s="91"/>
      <c r="D1218" s="91"/>
      <c r="E1218" s="91"/>
      <c r="F1218" s="151"/>
      <c r="G1218" s="151"/>
      <c r="H1218" s="151"/>
      <c r="I1218" s="151"/>
      <c r="J1218" s="151"/>
      <c r="K1218" s="15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  <c r="AF1218" s="91"/>
      <c r="AG1218" s="91"/>
    </row>
    <row r="1219" spans="1:33" ht="12.75">
      <c r="A1219" s="69"/>
      <c r="B1219" s="91"/>
      <c r="C1219" s="91"/>
      <c r="D1219" s="91"/>
      <c r="E1219" s="91"/>
      <c r="F1219" s="151"/>
      <c r="G1219" s="151"/>
      <c r="H1219" s="151"/>
      <c r="I1219" s="151"/>
      <c r="J1219" s="151"/>
      <c r="K1219" s="151"/>
      <c r="L1219" s="151"/>
      <c r="M1219" s="151"/>
      <c r="N1219" s="151"/>
      <c r="O1219" s="151"/>
      <c r="P1219" s="151"/>
      <c r="Q1219" s="151"/>
      <c r="R1219" s="91"/>
      <c r="S1219" s="91"/>
      <c r="T1219" s="91"/>
      <c r="U1219" s="91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  <c r="AF1219" s="91"/>
      <c r="AG1219" s="91"/>
    </row>
    <row r="1220" spans="1:33" ht="13.5" customHeight="1">
      <c r="A1220" s="69"/>
      <c r="B1220" s="81"/>
      <c r="C1220" s="81"/>
      <c r="D1220" s="81"/>
      <c r="E1220" s="81"/>
      <c r="F1220" s="151"/>
      <c r="G1220" s="151"/>
      <c r="H1220" s="157"/>
      <c r="I1220" s="157"/>
      <c r="J1220" s="157"/>
      <c r="K1220" s="157"/>
      <c r="L1220" s="157"/>
      <c r="M1220" s="157"/>
      <c r="N1220" s="157"/>
      <c r="O1220" s="157"/>
      <c r="P1220" s="157"/>
      <c r="Q1220" s="157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</row>
    <row r="1221" spans="1:33" ht="12.75" customHeight="1">
      <c r="A1221" s="69"/>
      <c r="B1221" s="81"/>
      <c r="C1221" s="81"/>
      <c r="D1221" s="81"/>
      <c r="E1221" s="81"/>
      <c r="F1221" s="151"/>
      <c r="G1221" s="151"/>
      <c r="H1221" s="157"/>
      <c r="I1221" s="157"/>
      <c r="J1221" s="157"/>
      <c r="K1221" s="157"/>
      <c r="L1221" s="177"/>
      <c r="M1221" s="177"/>
      <c r="N1221" s="177"/>
      <c r="O1221" s="177"/>
      <c r="P1221" s="177"/>
      <c r="Q1221" s="177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</row>
    <row r="1222" spans="1:33" ht="24.75" customHeight="1">
      <c r="A1222" s="69"/>
      <c r="B1222" s="77"/>
      <c r="C1222" s="81"/>
      <c r="D1222" s="81"/>
      <c r="E1222" s="81"/>
      <c r="F1222" s="151"/>
      <c r="G1222" s="151"/>
      <c r="H1222" s="157"/>
      <c r="I1222" s="157"/>
      <c r="J1222" s="157"/>
      <c r="K1222" s="157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</row>
    <row r="1223" spans="1:33" ht="22.5" customHeight="1" hidden="1">
      <c r="A1223" s="69"/>
      <c r="B1223" s="81"/>
      <c r="C1223" s="81"/>
      <c r="D1223" s="81"/>
      <c r="E1223" s="81"/>
      <c r="F1223" s="151"/>
      <c r="G1223" s="151"/>
      <c r="H1223" s="157"/>
      <c r="I1223" s="157"/>
      <c r="J1223" s="157"/>
      <c r="K1223" s="157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</row>
    <row r="1224" spans="1:33" ht="0.75" customHeight="1">
      <c r="A1224" s="69"/>
      <c r="B1224" s="81"/>
      <c r="C1224" s="81"/>
      <c r="D1224" s="81"/>
      <c r="E1224" s="81"/>
      <c r="F1224" s="151"/>
      <c r="G1224" s="151"/>
      <c r="H1224" s="157"/>
      <c r="I1224" s="157"/>
      <c r="J1224" s="157"/>
      <c r="K1224" s="157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</row>
    <row r="1225" spans="1:33" ht="11.25" customHeight="1">
      <c r="A1225" s="69"/>
      <c r="B1225" s="81"/>
      <c r="C1225" s="81"/>
      <c r="D1225" s="81"/>
      <c r="E1225" s="81"/>
      <c r="F1225" s="151"/>
      <c r="G1225" s="151"/>
      <c r="H1225" s="157"/>
      <c r="I1225" s="157"/>
      <c r="J1225" s="157"/>
      <c r="K1225" s="157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</row>
    <row r="1226" spans="1:33" ht="1.5" customHeight="1" hidden="1">
      <c r="A1226" s="75"/>
      <c r="B1226" s="109"/>
      <c r="C1226" s="81"/>
      <c r="D1226" s="81"/>
      <c r="E1226" s="81"/>
      <c r="F1226" s="151"/>
      <c r="G1226" s="151"/>
      <c r="H1226" s="157"/>
      <c r="I1226" s="157"/>
      <c r="J1226" s="157"/>
      <c r="K1226" s="157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</row>
    <row r="1227" spans="1:33" ht="3" customHeight="1" hidden="1">
      <c r="A1227" s="110"/>
      <c r="B1227" s="76"/>
      <c r="C1227" s="81"/>
      <c r="D1227" s="81"/>
      <c r="E1227" s="81"/>
      <c r="F1227" s="151"/>
      <c r="G1227" s="151"/>
      <c r="H1227" s="157"/>
      <c r="I1227" s="157"/>
      <c r="J1227" s="157"/>
      <c r="K1227" s="157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</row>
    <row r="1228" spans="1:33" ht="14.25" customHeight="1">
      <c r="A1228" s="110"/>
      <c r="B1228" s="111"/>
      <c r="C1228" s="113"/>
      <c r="D1228" s="113"/>
      <c r="E1228" s="81"/>
      <c r="F1228" s="151"/>
      <c r="G1228" s="151"/>
      <c r="H1228" s="157"/>
      <c r="I1228" s="157"/>
      <c r="J1228" s="157"/>
      <c r="K1228" s="157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</row>
    <row r="1229" spans="1:33" ht="13.5" customHeight="1">
      <c r="A1229" s="69"/>
      <c r="B1229" s="81"/>
      <c r="C1229" s="81"/>
      <c r="D1229" s="81"/>
      <c r="E1229" s="81"/>
      <c r="F1229" s="151"/>
      <c r="G1229" s="151"/>
      <c r="H1229" s="157"/>
      <c r="I1229" s="157"/>
      <c r="J1229" s="157"/>
      <c r="K1229" s="157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</row>
    <row r="1230" spans="1:33" ht="19.5" customHeight="1" hidden="1">
      <c r="A1230" s="69"/>
      <c r="B1230" s="81"/>
      <c r="C1230" s="81"/>
      <c r="D1230" s="81"/>
      <c r="E1230" s="81"/>
      <c r="F1230" s="151"/>
      <c r="G1230" s="151"/>
      <c r="H1230" s="151"/>
      <c r="I1230" s="151"/>
      <c r="J1230" s="157"/>
      <c r="K1230" s="157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</row>
    <row r="1231" spans="1:33" ht="14.25" customHeight="1">
      <c r="A1231" s="69"/>
      <c r="B1231" s="77"/>
      <c r="C1231" s="81"/>
      <c r="D1231" s="81"/>
      <c r="E1231" s="91"/>
      <c r="F1231" s="151"/>
      <c r="G1231" s="151"/>
      <c r="H1231" s="151"/>
      <c r="I1231" s="151"/>
      <c r="J1231" s="157"/>
      <c r="K1231" s="157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</row>
    <row r="1232" spans="1:33" ht="15.75" customHeight="1">
      <c r="A1232" s="69"/>
      <c r="B1232" s="91"/>
      <c r="C1232" s="91"/>
      <c r="D1232" s="91"/>
      <c r="E1232" s="91"/>
      <c r="F1232" s="151"/>
      <c r="G1232" s="151"/>
      <c r="H1232" s="151"/>
      <c r="I1232" s="151"/>
      <c r="J1232" s="151"/>
      <c r="K1232" s="151"/>
      <c r="L1232" s="151"/>
      <c r="M1232" s="151"/>
      <c r="N1232" s="151"/>
      <c r="O1232" s="151"/>
      <c r="P1232" s="151"/>
      <c r="Q1232" s="151"/>
      <c r="R1232" s="91"/>
      <c r="S1232" s="91"/>
      <c r="T1232" s="91"/>
      <c r="U1232" s="91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  <c r="AF1232" s="91"/>
      <c r="AG1232" s="91"/>
    </row>
    <row r="1233" spans="1:33" ht="12.75">
      <c r="A1233" s="69"/>
      <c r="B1233" s="81"/>
      <c r="C1233" s="81"/>
      <c r="D1233" s="81"/>
      <c r="E1233" s="81"/>
      <c r="F1233" s="151"/>
      <c r="G1233" s="151"/>
      <c r="H1233" s="157"/>
      <c r="I1233" s="157"/>
      <c r="J1233" s="157"/>
      <c r="K1233" s="157"/>
      <c r="L1233" s="157"/>
      <c r="M1233" s="157"/>
      <c r="N1233" s="157"/>
      <c r="O1233" s="157"/>
      <c r="P1233" s="157"/>
      <c r="Q1233" s="157"/>
      <c r="R1233" s="81"/>
      <c r="S1233" s="91"/>
      <c r="T1233" s="91"/>
      <c r="U1233" s="91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  <c r="AF1233" s="91"/>
      <c r="AG1233" s="91"/>
    </row>
    <row r="1234" spans="1:33" ht="12.75">
      <c r="A1234" s="69"/>
      <c r="B1234" s="81"/>
      <c r="C1234" s="81"/>
      <c r="D1234" s="81"/>
      <c r="E1234" s="81"/>
      <c r="F1234" s="151"/>
      <c r="G1234" s="151"/>
      <c r="H1234" s="157"/>
      <c r="I1234" s="157"/>
      <c r="J1234" s="157"/>
      <c r="K1234" s="157"/>
      <c r="L1234" s="81"/>
      <c r="M1234" s="81"/>
      <c r="N1234" s="81"/>
      <c r="O1234" s="81"/>
      <c r="P1234" s="81"/>
      <c r="Q1234" s="81"/>
      <c r="R1234" s="81"/>
      <c r="S1234" s="91"/>
      <c r="T1234" s="91"/>
      <c r="U1234" s="91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  <c r="AF1234" s="91"/>
      <c r="AG1234" s="91"/>
    </row>
    <row r="1235" spans="1:33" ht="14.25" customHeight="1">
      <c r="A1235" s="69"/>
      <c r="B1235" s="113"/>
      <c r="C1235" s="113"/>
      <c r="D1235" s="113"/>
      <c r="E1235" s="81"/>
      <c r="F1235" s="151"/>
      <c r="G1235" s="151"/>
      <c r="H1235" s="157"/>
      <c r="I1235" s="157"/>
      <c r="J1235" s="169"/>
      <c r="K1235" s="169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3"/>
      <c r="Z1235" s="113"/>
      <c r="AA1235" s="113"/>
      <c r="AB1235" s="113"/>
      <c r="AC1235" s="113"/>
      <c r="AD1235" s="113"/>
      <c r="AE1235" s="113"/>
      <c r="AF1235" s="113"/>
      <c r="AG1235" s="113"/>
    </row>
    <row r="1236" spans="1:33" ht="12.75" customHeight="1">
      <c r="A1236" s="69"/>
      <c r="B1236" s="81"/>
      <c r="C1236" s="113"/>
      <c r="D1236" s="113"/>
      <c r="E1236" s="81"/>
      <c r="F1236" s="151"/>
      <c r="G1236" s="151"/>
      <c r="H1236" s="157"/>
      <c r="I1236" s="157"/>
      <c r="J1236" s="169"/>
      <c r="K1236" s="169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3"/>
      <c r="Z1236" s="113"/>
      <c r="AA1236" s="113"/>
      <c r="AB1236" s="113"/>
      <c r="AC1236" s="113"/>
      <c r="AD1236" s="113"/>
      <c r="AE1236" s="113"/>
      <c r="AF1236" s="113"/>
      <c r="AG1236" s="113"/>
    </row>
    <row r="1237" spans="1:33" ht="27.75" customHeight="1">
      <c r="A1237" s="69"/>
      <c r="B1237" s="77"/>
      <c r="C1237" s="113"/>
      <c r="D1237" s="113"/>
      <c r="E1237" s="81"/>
      <c r="F1237" s="151"/>
      <c r="G1237" s="151"/>
      <c r="H1237" s="157"/>
      <c r="I1237" s="157"/>
      <c r="J1237" s="169"/>
      <c r="K1237" s="169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3"/>
      <c r="Z1237" s="113"/>
      <c r="AA1237" s="113"/>
      <c r="AB1237" s="113"/>
      <c r="AC1237" s="113"/>
      <c r="AD1237" s="113"/>
      <c r="AE1237" s="113"/>
      <c r="AF1237" s="113"/>
      <c r="AG1237" s="113"/>
    </row>
    <row r="1238" spans="1:33" ht="13.5" customHeight="1">
      <c r="A1238" s="69"/>
      <c r="B1238" s="81"/>
      <c r="C1238" s="81"/>
      <c r="D1238" s="81"/>
      <c r="E1238" s="81"/>
      <c r="F1238" s="151"/>
      <c r="G1238" s="151"/>
      <c r="H1238" s="157"/>
      <c r="I1238" s="157"/>
      <c r="J1238" s="157"/>
      <c r="K1238" s="157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</row>
    <row r="1239" spans="1:33" ht="12.75" customHeight="1">
      <c r="A1239" s="69"/>
      <c r="B1239" s="91"/>
      <c r="C1239" s="81"/>
      <c r="D1239" s="81"/>
      <c r="E1239" s="91"/>
      <c r="F1239" s="151"/>
      <c r="G1239" s="151"/>
      <c r="H1239" s="151"/>
      <c r="I1239" s="151"/>
      <c r="J1239" s="157"/>
      <c r="K1239" s="157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</row>
    <row r="1240" spans="1:33" ht="13.5" customHeight="1" hidden="1">
      <c r="A1240" s="89"/>
      <c r="B1240" s="91"/>
      <c r="C1240" s="91"/>
      <c r="D1240" s="91"/>
      <c r="E1240" s="91"/>
      <c r="F1240" s="151"/>
      <c r="G1240" s="151"/>
      <c r="H1240" s="151"/>
      <c r="I1240" s="151"/>
      <c r="J1240" s="151"/>
      <c r="K1240" s="15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</row>
    <row r="1241" spans="1:33" ht="16.5" customHeight="1" hidden="1">
      <c r="A1241" s="69"/>
      <c r="B1241" s="91"/>
      <c r="C1241" s="91"/>
      <c r="D1241" s="91"/>
      <c r="E1241" s="91"/>
      <c r="F1241" s="151"/>
      <c r="G1241" s="151"/>
      <c r="H1241" s="151"/>
      <c r="I1241" s="151"/>
      <c r="J1241" s="151"/>
      <c r="K1241" s="151"/>
      <c r="L1241" s="151"/>
      <c r="M1241" s="151"/>
      <c r="N1241" s="151"/>
      <c r="O1241" s="151"/>
      <c r="P1241" s="151"/>
      <c r="Q1241" s="151"/>
      <c r="R1241" s="91"/>
      <c r="S1241" s="91"/>
      <c r="T1241" s="91"/>
      <c r="U1241" s="91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  <c r="AF1241" s="91"/>
      <c r="AG1241" s="91"/>
    </row>
    <row r="1242" spans="1:33" ht="12" customHeight="1" hidden="1">
      <c r="A1242" s="69"/>
      <c r="B1242" s="81"/>
      <c r="C1242" s="81"/>
      <c r="D1242" s="81"/>
      <c r="E1242" s="91"/>
      <c r="F1242" s="151"/>
      <c r="G1242" s="151"/>
      <c r="H1242" s="151"/>
      <c r="I1242" s="151"/>
      <c r="J1242" s="157"/>
      <c r="K1242" s="157"/>
      <c r="L1242" s="157"/>
      <c r="M1242" s="157"/>
      <c r="N1242" s="157"/>
      <c r="O1242" s="157"/>
      <c r="P1242" s="157"/>
      <c r="Q1242" s="157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</row>
    <row r="1243" spans="1:33" ht="15.75" customHeight="1" hidden="1">
      <c r="A1243" s="69"/>
      <c r="B1243" s="81"/>
      <c r="C1243" s="81"/>
      <c r="D1243" s="81"/>
      <c r="E1243" s="91"/>
      <c r="F1243" s="151"/>
      <c r="G1243" s="151"/>
      <c r="H1243" s="151"/>
      <c r="I1243" s="151"/>
      <c r="J1243" s="157"/>
      <c r="K1243" s="157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</row>
    <row r="1244" spans="1:33" ht="15.75" customHeight="1" hidden="1">
      <c r="A1244" s="69"/>
      <c r="B1244" s="77"/>
      <c r="C1244" s="81"/>
      <c r="D1244" s="81"/>
      <c r="E1244" s="91"/>
      <c r="F1244" s="151"/>
      <c r="G1244" s="151"/>
      <c r="H1244" s="151"/>
      <c r="I1244" s="151"/>
      <c r="J1244" s="157"/>
      <c r="K1244" s="157"/>
      <c r="L1244" s="157"/>
      <c r="M1244" s="157"/>
      <c r="N1244" s="157"/>
      <c r="O1244" s="157"/>
      <c r="P1244" s="157"/>
      <c r="Q1244" s="157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</row>
    <row r="1245" spans="1:33" ht="14.25" customHeight="1" hidden="1">
      <c r="A1245" s="69"/>
      <c r="B1245" s="81"/>
      <c r="C1245" s="81"/>
      <c r="D1245" s="81"/>
      <c r="E1245" s="91"/>
      <c r="F1245" s="151"/>
      <c r="G1245" s="151"/>
      <c r="H1245" s="151"/>
      <c r="I1245" s="151"/>
      <c r="J1245" s="157"/>
      <c r="K1245" s="157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</row>
    <row r="1246" spans="1:33" ht="10.5" customHeight="1" hidden="1">
      <c r="A1246" s="69"/>
      <c r="B1246" s="81"/>
      <c r="C1246" s="81"/>
      <c r="D1246" s="81"/>
      <c r="E1246" s="91"/>
      <c r="F1246" s="151"/>
      <c r="G1246" s="151"/>
      <c r="H1246" s="151"/>
      <c r="I1246" s="151"/>
      <c r="J1246" s="157"/>
      <c r="K1246" s="157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</row>
    <row r="1247" spans="1:33" ht="11.25" customHeight="1" hidden="1">
      <c r="A1247" s="69"/>
      <c r="B1247" s="81"/>
      <c r="C1247" s="81"/>
      <c r="D1247" s="81"/>
      <c r="E1247" s="91"/>
      <c r="F1247" s="151"/>
      <c r="G1247" s="151"/>
      <c r="H1247" s="151"/>
      <c r="I1247" s="151"/>
      <c r="J1247" s="157"/>
      <c r="K1247" s="157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</row>
    <row r="1248" spans="1:33" ht="18" customHeight="1" hidden="1">
      <c r="A1248" s="69"/>
      <c r="B1248" s="91"/>
      <c r="C1248" s="91"/>
      <c r="D1248" s="91"/>
      <c r="E1248" s="91"/>
      <c r="F1248" s="151"/>
      <c r="G1248" s="151"/>
      <c r="H1248" s="151"/>
      <c r="I1248" s="151"/>
      <c r="J1248" s="151"/>
      <c r="K1248" s="151"/>
      <c r="L1248" s="151"/>
      <c r="M1248" s="151"/>
      <c r="N1248" s="151"/>
      <c r="O1248" s="151"/>
      <c r="P1248" s="151"/>
      <c r="Q1248" s="15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</row>
    <row r="1249" spans="1:33" ht="15" customHeight="1" hidden="1">
      <c r="A1249" s="69"/>
      <c r="B1249" s="81"/>
      <c r="C1249" s="81"/>
      <c r="D1249" s="81"/>
      <c r="E1249" s="91"/>
      <c r="F1249" s="151"/>
      <c r="G1249" s="151"/>
      <c r="H1249" s="151"/>
      <c r="I1249" s="151"/>
      <c r="J1249" s="157"/>
      <c r="K1249" s="157"/>
      <c r="L1249" s="157"/>
      <c r="M1249" s="157"/>
      <c r="N1249" s="157"/>
      <c r="O1249" s="157"/>
      <c r="P1249" s="157"/>
      <c r="Q1249" s="157"/>
      <c r="R1249" s="8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</row>
    <row r="1250" spans="1:33" ht="16.5" customHeight="1" hidden="1">
      <c r="A1250" s="69"/>
      <c r="B1250" s="81"/>
      <c r="C1250" s="81"/>
      <c r="D1250" s="81"/>
      <c r="E1250" s="91"/>
      <c r="F1250" s="151"/>
      <c r="G1250" s="151"/>
      <c r="H1250" s="151"/>
      <c r="I1250" s="151"/>
      <c r="J1250" s="157"/>
      <c r="K1250" s="157"/>
      <c r="L1250" s="81"/>
      <c r="M1250" s="81"/>
      <c r="N1250" s="81"/>
      <c r="O1250" s="81"/>
      <c r="P1250" s="81"/>
      <c r="Q1250" s="81"/>
      <c r="R1250" s="8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</row>
    <row r="1251" spans="1:33" ht="15.75" customHeight="1" hidden="1">
      <c r="A1251" s="69"/>
      <c r="B1251" s="113"/>
      <c r="C1251" s="113"/>
      <c r="D1251" s="113"/>
      <c r="E1251" s="91"/>
      <c r="F1251" s="151"/>
      <c r="G1251" s="151"/>
      <c r="H1251" s="151"/>
      <c r="I1251" s="151"/>
      <c r="J1251" s="169"/>
      <c r="K1251" s="169"/>
      <c r="L1251" s="113"/>
      <c r="M1251" s="113"/>
      <c r="N1251" s="113"/>
      <c r="O1251" s="113"/>
      <c r="P1251" s="113"/>
      <c r="Q1251" s="113"/>
      <c r="R1251" s="113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</row>
    <row r="1252" spans="1:33" ht="8.25" customHeight="1" hidden="1">
      <c r="A1252" s="69"/>
      <c r="B1252" s="81"/>
      <c r="C1252" s="81"/>
      <c r="D1252" s="81"/>
      <c r="E1252" s="91"/>
      <c r="F1252" s="151"/>
      <c r="G1252" s="151"/>
      <c r="H1252" s="151"/>
      <c r="I1252" s="151"/>
      <c r="J1252" s="157"/>
      <c r="K1252" s="157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</row>
    <row r="1253" spans="1:33" ht="0.75" customHeight="1" hidden="1">
      <c r="A1253" s="69"/>
      <c r="B1253" s="81"/>
      <c r="C1253" s="81"/>
      <c r="D1253" s="81"/>
      <c r="E1253" s="91"/>
      <c r="F1253" s="151"/>
      <c r="G1253" s="151"/>
      <c r="H1253" s="151"/>
      <c r="I1253" s="151"/>
      <c r="J1253" s="157"/>
      <c r="K1253" s="157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</row>
    <row r="1254" spans="1:33" ht="11.25" customHeight="1">
      <c r="A1254" s="89"/>
      <c r="B1254" s="91"/>
      <c r="C1254" s="91"/>
      <c r="D1254" s="91"/>
      <c r="E1254" s="91"/>
      <c r="F1254" s="151"/>
      <c r="G1254" s="151"/>
      <c r="H1254" s="151"/>
      <c r="I1254" s="151"/>
      <c r="J1254" s="151"/>
      <c r="K1254" s="151"/>
      <c r="L1254" s="91"/>
      <c r="M1254" s="91"/>
      <c r="N1254" s="91"/>
      <c r="O1254" s="91"/>
      <c r="P1254" s="91"/>
      <c r="Q1254" s="91"/>
      <c r="R1254" s="9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</row>
    <row r="1255" spans="1:33" ht="12.75">
      <c r="A1255" s="69"/>
      <c r="B1255" s="91"/>
      <c r="C1255" s="91"/>
      <c r="D1255" s="91"/>
      <c r="E1255" s="91"/>
      <c r="F1255" s="151"/>
      <c r="G1255" s="151"/>
      <c r="H1255" s="151"/>
      <c r="I1255" s="151"/>
      <c r="J1255" s="151"/>
      <c r="K1255" s="151"/>
      <c r="L1255" s="151"/>
      <c r="M1255" s="151"/>
      <c r="N1255" s="151"/>
      <c r="O1255" s="151"/>
      <c r="P1255" s="151"/>
      <c r="Q1255" s="15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</row>
    <row r="1256" spans="1:33" ht="12.75">
      <c r="A1256" s="69"/>
      <c r="B1256" s="81"/>
      <c r="C1256" s="81"/>
      <c r="D1256" s="81"/>
      <c r="E1256" s="81"/>
      <c r="F1256" s="151"/>
      <c r="G1256" s="151"/>
      <c r="H1256" s="157"/>
      <c r="I1256" s="157"/>
      <c r="J1256" s="157"/>
      <c r="K1256" s="157"/>
      <c r="L1256" s="157"/>
      <c r="M1256" s="157"/>
      <c r="N1256" s="157"/>
      <c r="O1256" s="157"/>
      <c r="P1256" s="157"/>
      <c r="Q1256" s="157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</row>
    <row r="1257" spans="1:33" ht="13.5" customHeight="1">
      <c r="A1257" s="69"/>
      <c r="B1257" s="81"/>
      <c r="C1257" s="81"/>
      <c r="D1257" s="81"/>
      <c r="E1257" s="81"/>
      <c r="F1257" s="151"/>
      <c r="G1257" s="151"/>
      <c r="H1257" s="157"/>
      <c r="I1257" s="157"/>
      <c r="J1257" s="157"/>
      <c r="K1257" s="157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</row>
    <row r="1258" spans="1:33" ht="2.25" customHeight="1" hidden="1">
      <c r="A1258" s="69"/>
      <c r="B1258" s="77"/>
      <c r="C1258" s="81"/>
      <c r="D1258" s="81"/>
      <c r="E1258" s="81"/>
      <c r="F1258" s="151"/>
      <c r="G1258" s="151"/>
      <c r="H1258" s="157"/>
      <c r="I1258" s="157"/>
      <c r="J1258" s="157"/>
      <c r="K1258" s="157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</row>
    <row r="1259" spans="1:33" ht="25.5" customHeight="1">
      <c r="A1259" s="69"/>
      <c r="B1259" s="77"/>
      <c r="C1259" s="81"/>
      <c r="D1259" s="81"/>
      <c r="E1259" s="81"/>
      <c r="F1259" s="151"/>
      <c r="G1259" s="151"/>
      <c r="H1259" s="157"/>
      <c r="I1259" s="157"/>
      <c r="J1259" s="157"/>
      <c r="K1259" s="157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</row>
    <row r="1260" spans="1:33" ht="38.25" customHeight="1">
      <c r="A1260" s="75"/>
      <c r="B1260" s="76"/>
      <c r="C1260" s="81"/>
      <c r="D1260" s="81"/>
      <c r="E1260" s="81"/>
      <c r="F1260" s="151"/>
      <c r="G1260" s="151"/>
      <c r="H1260" s="157"/>
      <c r="I1260" s="157"/>
      <c r="J1260" s="157"/>
      <c r="K1260" s="157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</row>
    <row r="1261" spans="1:33" ht="17.25" customHeight="1" hidden="1">
      <c r="A1261" s="75"/>
      <c r="B1261" s="76"/>
      <c r="C1261" s="81"/>
      <c r="D1261" s="81"/>
      <c r="E1261" s="81"/>
      <c r="F1261" s="151"/>
      <c r="G1261" s="151"/>
      <c r="H1261" s="157"/>
      <c r="I1261" s="157"/>
      <c r="J1261" s="157"/>
      <c r="K1261" s="157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</row>
    <row r="1262" spans="1:33" ht="12.75" customHeight="1" hidden="1">
      <c r="A1262" s="69"/>
      <c r="B1262" s="81"/>
      <c r="C1262" s="81"/>
      <c r="D1262" s="81"/>
      <c r="E1262" s="81"/>
      <c r="F1262" s="151"/>
      <c r="G1262" s="151"/>
      <c r="H1262" s="157"/>
      <c r="I1262" s="157"/>
      <c r="J1262" s="157"/>
      <c r="K1262" s="157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</row>
    <row r="1263" spans="1:33" ht="12.75" customHeight="1">
      <c r="A1263" s="69"/>
      <c r="B1263" s="81"/>
      <c r="C1263" s="81"/>
      <c r="D1263" s="81"/>
      <c r="E1263" s="81"/>
      <c r="F1263" s="151"/>
      <c r="G1263" s="151"/>
      <c r="H1263" s="157"/>
      <c r="I1263" s="157"/>
      <c r="J1263" s="157"/>
      <c r="K1263" s="157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</row>
    <row r="1264" spans="1:33" ht="15.75" customHeight="1" hidden="1">
      <c r="A1264" s="69"/>
      <c r="B1264" s="81"/>
      <c r="C1264" s="81"/>
      <c r="D1264" s="81"/>
      <c r="E1264" s="81"/>
      <c r="F1264" s="151"/>
      <c r="G1264" s="151"/>
      <c r="H1264" s="157"/>
      <c r="I1264" s="157"/>
      <c r="J1264" s="157"/>
      <c r="K1264" s="157"/>
      <c r="L1264" s="157"/>
      <c r="M1264" s="157"/>
      <c r="N1264" s="157"/>
      <c r="O1264" s="157"/>
      <c r="P1264" s="157"/>
      <c r="Q1264" s="157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</row>
    <row r="1265" spans="1:33" ht="18.75" customHeight="1" hidden="1">
      <c r="A1265" s="69"/>
      <c r="B1265" s="81"/>
      <c r="C1265" s="81"/>
      <c r="D1265" s="81"/>
      <c r="E1265" s="81"/>
      <c r="F1265" s="151"/>
      <c r="G1265" s="151"/>
      <c r="H1265" s="157"/>
      <c r="I1265" s="157"/>
      <c r="J1265" s="157"/>
      <c r="K1265" s="157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</row>
    <row r="1266" spans="1:33" ht="13.5" customHeight="1">
      <c r="A1266" s="69"/>
      <c r="B1266" s="64"/>
      <c r="C1266" s="176"/>
      <c r="D1266" s="176"/>
      <c r="E1266" s="113"/>
      <c r="F1266" s="151"/>
      <c r="G1266" s="151"/>
      <c r="H1266" s="157"/>
      <c r="I1266" s="157"/>
      <c r="J1266" s="166"/>
      <c r="K1266" s="166"/>
      <c r="L1266" s="69"/>
      <c r="M1266" s="69"/>
      <c r="N1266" s="69"/>
      <c r="O1266" s="69"/>
      <c r="P1266" s="69"/>
      <c r="Q1266" s="69"/>
      <c r="R1266" s="69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</row>
    <row r="1267" spans="1:33" ht="17.25" customHeight="1" hidden="1">
      <c r="A1267" s="69"/>
      <c r="B1267" s="81"/>
      <c r="C1267" s="69"/>
      <c r="D1267" s="69"/>
      <c r="E1267" s="81"/>
      <c r="F1267" s="151"/>
      <c r="G1267" s="151"/>
      <c r="H1267" s="157"/>
      <c r="I1267" s="157"/>
      <c r="J1267" s="166"/>
      <c r="K1267" s="166"/>
      <c r="L1267" s="69"/>
      <c r="M1267" s="69"/>
      <c r="N1267" s="69"/>
      <c r="O1267" s="69"/>
      <c r="P1267" s="69"/>
      <c r="Q1267" s="69"/>
      <c r="R1267" s="69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</row>
    <row r="1268" spans="1:33" ht="12.75" customHeight="1">
      <c r="A1268" s="69"/>
      <c r="B1268" s="81"/>
      <c r="C1268" s="81"/>
      <c r="D1268" s="81"/>
      <c r="E1268" s="81"/>
      <c r="F1268" s="151"/>
      <c r="G1268" s="151"/>
      <c r="H1268" s="157"/>
      <c r="I1268" s="157"/>
      <c r="J1268" s="157"/>
      <c r="K1268" s="157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</row>
    <row r="1269" spans="1:33" ht="13.5" customHeight="1">
      <c r="A1269" s="69"/>
      <c r="B1269" s="81"/>
      <c r="C1269" s="69"/>
      <c r="D1269" s="69"/>
      <c r="E1269" s="91"/>
      <c r="F1269" s="151"/>
      <c r="G1269" s="151"/>
      <c r="H1269" s="151"/>
      <c r="I1269" s="151"/>
      <c r="J1269" s="166"/>
      <c r="K1269" s="166"/>
      <c r="L1269" s="69"/>
      <c r="M1269" s="69"/>
      <c r="N1269" s="69"/>
      <c r="O1269" s="69"/>
      <c r="P1269" s="69"/>
      <c r="Q1269" s="69"/>
      <c r="R1269" s="69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</row>
    <row r="1270" spans="1:33" ht="12.75">
      <c r="A1270" s="69"/>
      <c r="B1270" s="91"/>
      <c r="C1270" s="91"/>
      <c r="D1270" s="91"/>
      <c r="E1270" s="91"/>
      <c r="F1270" s="151"/>
      <c r="G1270" s="151"/>
      <c r="H1270" s="151"/>
      <c r="I1270" s="151"/>
      <c r="J1270" s="151"/>
      <c r="K1270" s="151"/>
      <c r="L1270" s="151"/>
      <c r="M1270" s="151"/>
      <c r="N1270" s="151"/>
      <c r="O1270" s="151"/>
      <c r="P1270" s="151"/>
      <c r="Q1270" s="151"/>
      <c r="R1270" s="91"/>
      <c r="S1270" s="91"/>
      <c r="T1270" s="91"/>
      <c r="U1270" s="91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  <c r="AF1270" s="91"/>
      <c r="AG1270" s="91"/>
    </row>
    <row r="1271" spans="1:33" ht="12.75" customHeight="1">
      <c r="A1271" s="69"/>
      <c r="B1271" s="81"/>
      <c r="C1271" s="81"/>
      <c r="D1271" s="81"/>
      <c r="E1271" s="81"/>
      <c r="F1271" s="151"/>
      <c r="G1271" s="151"/>
      <c r="H1271" s="157"/>
      <c r="I1271" s="157"/>
      <c r="J1271" s="157"/>
      <c r="K1271" s="157"/>
      <c r="L1271" s="157"/>
      <c r="M1271" s="157"/>
      <c r="N1271" s="157"/>
      <c r="O1271" s="157"/>
      <c r="P1271" s="157"/>
      <c r="Q1271" s="157"/>
      <c r="R1271" s="81"/>
      <c r="S1271" s="91"/>
      <c r="T1271" s="91"/>
      <c r="U1271" s="91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  <c r="AF1271" s="91"/>
      <c r="AG1271" s="91"/>
    </row>
    <row r="1272" spans="1:33" ht="12.75" customHeight="1">
      <c r="A1272" s="69"/>
      <c r="B1272" s="81"/>
      <c r="C1272" s="81"/>
      <c r="D1272" s="81"/>
      <c r="E1272" s="81"/>
      <c r="F1272" s="151"/>
      <c r="G1272" s="151"/>
      <c r="H1272" s="157"/>
      <c r="I1272" s="157"/>
      <c r="J1272" s="157"/>
      <c r="K1272" s="157"/>
      <c r="L1272" s="81"/>
      <c r="M1272" s="81"/>
      <c r="N1272" s="81"/>
      <c r="O1272" s="81"/>
      <c r="P1272" s="81"/>
      <c r="Q1272" s="81"/>
      <c r="R1272" s="81"/>
      <c r="S1272" s="91"/>
      <c r="T1272" s="91"/>
      <c r="U1272" s="91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  <c r="AF1272" s="91"/>
      <c r="AG1272" s="91"/>
    </row>
    <row r="1273" spans="1:33" s="203" customFormat="1" ht="12" customHeight="1">
      <c r="A1273" s="176"/>
      <c r="B1273" s="113"/>
      <c r="C1273" s="113"/>
      <c r="D1273" s="113"/>
      <c r="E1273" s="81"/>
      <c r="F1273" s="151"/>
      <c r="G1273" s="151"/>
      <c r="H1273" s="157"/>
      <c r="I1273" s="157"/>
      <c r="J1273" s="169"/>
      <c r="K1273" s="169"/>
      <c r="L1273" s="113"/>
      <c r="M1273" s="113"/>
      <c r="N1273" s="113"/>
      <c r="O1273" s="113"/>
      <c r="P1273" s="113"/>
      <c r="Q1273" s="113"/>
      <c r="R1273" s="113"/>
      <c r="S1273" s="113"/>
      <c r="T1273" s="113"/>
      <c r="U1273" s="113"/>
      <c r="V1273" s="113"/>
      <c r="W1273" s="113"/>
      <c r="X1273" s="113"/>
      <c r="Y1273" s="113"/>
      <c r="Z1273" s="113"/>
      <c r="AA1273" s="113"/>
      <c r="AB1273" s="113"/>
      <c r="AC1273" s="113"/>
      <c r="AD1273" s="113"/>
      <c r="AE1273" s="113"/>
      <c r="AF1273" s="113"/>
      <c r="AG1273" s="113"/>
    </row>
    <row r="1274" spans="1:33" ht="11.25" customHeight="1">
      <c r="A1274" s="176"/>
      <c r="B1274" s="81"/>
      <c r="C1274" s="81"/>
      <c r="D1274" s="81"/>
      <c r="E1274" s="81"/>
      <c r="F1274" s="151"/>
      <c r="G1274" s="151"/>
      <c r="H1274" s="157"/>
      <c r="I1274" s="157"/>
      <c r="J1274" s="157"/>
      <c r="K1274" s="157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</row>
    <row r="1275" spans="1:33" ht="15.75" customHeight="1">
      <c r="A1275" s="176"/>
      <c r="B1275" s="81"/>
      <c r="C1275" s="81"/>
      <c r="D1275" s="81"/>
      <c r="E1275" s="81"/>
      <c r="F1275" s="151"/>
      <c r="G1275" s="151"/>
      <c r="H1275" s="157"/>
      <c r="I1275" s="157"/>
      <c r="J1275" s="157"/>
      <c r="K1275" s="157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</row>
    <row r="1276" spans="1:33" ht="12.75">
      <c r="A1276" s="176"/>
      <c r="B1276" s="81"/>
      <c r="C1276" s="81"/>
      <c r="D1276" s="81"/>
      <c r="E1276" s="81"/>
      <c r="F1276" s="151"/>
      <c r="G1276" s="151"/>
      <c r="H1276" s="157"/>
      <c r="I1276" s="157"/>
      <c r="J1276" s="157"/>
      <c r="K1276" s="157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</row>
    <row r="1277" spans="1:33" ht="24" customHeight="1">
      <c r="A1277" s="176"/>
      <c r="B1277" s="77"/>
      <c r="C1277" s="81"/>
      <c r="D1277" s="81"/>
      <c r="E1277" s="81"/>
      <c r="F1277" s="151"/>
      <c r="G1277" s="151"/>
      <c r="H1277" s="157"/>
      <c r="I1277" s="157"/>
      <c r="J1277" s="157"/>
      <c r="K1277" s="157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</row>
    <row r="1278" spans="1:33" ht="49.5" customHeight="1" hidden="1">
      <c r="A1278" s="176"/>
      <c r="B1278" s="223"/>
      <c r="C1278" s="224"/>
      <c r="D1278" s="81"/>
      <c r="E1278" s="81"/>
      <c r="F1278" s="151"/>
      <c r="G1278" s="151"/>
      <c r="H1278" s="157"/>
      <c r="I1278" s="157"/>
      <c r="J1278" s="157"/>
      <c r="K1278" s="157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</row>
    <row r="1279" spans="1:33" ht="24" customHeight="1" hidden="1">
      <c r="A1279" s="83"/>
      <c r="B1279" s="64"/>
      <c r="C1279" s="113"/>
      <c r="D1279" s="113"/>
      <c r="E1279" s="91"/>
      <c r="F1279" s="151"/>
      <c r="G1279" s="151"/>
      <c r="H1279" s="151"/>
      <c r="I1279" s="151"/>
      <c r="J1279" s="169"/>
      <c r="K1279" s="169"/>
      <c r="L1279" s="113"/>
      <c r="M1279" s="113"/>
      <c r="N1279" s="113"/>
      <c r="O1279" s="113"/>
      <c r="P1279" s="113"/>
      <c r="Q1279" s="113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</row>
    <row r="1280" spans="1:33" ht="17.25" customHeight="1">
      <c r="A1280" s="176"/>
      <c r="B1280" s="81"/>
      <c r="C1280" s="81"/>
      <c r="D1280" s="81"/>
      <c r="E1280" s="91"/>
      <c r="F1280" s="151"/>
      <c r="G1280" s="151"/>
      <c r="H1280" s="151"/>
      <c r="I1280" s="151"/>
      <c r="J1280" s="157"/>
      <c r="K1280" s="157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</row>
    <row r="1281" spans="1:33" ht="9.75" customHeight="1" hidden="1">
      <c r="A1281" s="176"/>
      <c r="B1281" s="81"/>
      <c r="C1281" s="81"/>
      <c r="D1281" s="81"/>
      <c r="E1281" s="91"/>
      <c r="F1281" s="151"/>
      <c r="G1281" s="151"/>
      <c r="H1281" s="151"/>
      <c r="I1281" s="151"/>
      <c r="J1281" s="157"/>
      <c r="K1281" s="157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</row>
    <row r="1282" spans="1:33" ht="27" customHeight="1">
      <c r="A1282" s="160"/>
      <c r="B1282" s="91"/>
      <c r="C1282" s="91"/>
      <c r="D1282" s="91"/>
      <c r="E1282" s="91"/>
      <c r="F1282" s="151"/>
      <c r="G1282" s="151"/>
      <c r="H1282" s="151"/>
      <c r="I1282" s="151"/>
      <c r="J1282" s="151"/>
      <c r="K1282" s="151"/>
      <c r="L1282" s="91"/>
      <c r="M1282" s="91"/>
      <c r="N1282" s="91"/>
      <c r="O1282" s="91"/>
      <c r="P1282" s="91"/>
      <c r="Q1282" s="91"/>
      <c r="R1282" s="9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</row>
    <row r="1283" spans="1:33" ht="12" customHeight="1">
      <c r="A1283" s="69"/>
      <c r="B1283" s="91"/>
      <c r="C1283" s="91"/>
      <c r="D1283" s="91"/>
      <c r="E1283" s="91"/>
      <c r="F1283" s="151"/>
      <c r="G1283" s="151"/>
      <c r="H1283" s="151"/>
      <c r="I1283" s="151"/>
      <c r="J1283" s="151"/>
      <c r="K1283" s="151"/>
      <c r="L1283" s="151"/>
      <c r="M1283" s="151"/>
      <c r="N1283" s="151"/>
      <c r="O1283" s="151"/>
      <c r="P1283" s="151"/>
      <c r="Q1283" s="151"/>
      <c r="R1283" s="91"/>
      <c r="S1283" s="91"/>
      <c r="T1283" s="91"/>
      <c r="U1283" s="91"/>
      <c r="V1283" s="91"/>
      <c r="W1283" s="91"/>
      <c r="X1283" s="91"/>
      <c r="Y1283" s="91"/>
      <c r="Z1283" s="91"/>
      <c r="AA1283" s="91"/>
      <c r="AB1283" s="91"/>
      <c r="AC1283" s="91"/>
      <c r="AD1283" s="91"/>
      <c r="AE1283" s="91"/>
      <c r="AF1283" s="91"/>
      <c r="AG1283" s="91"/>
    </row>
    <row r="1284" spans="1:33" ht="14.25" customHeight="1">
      <c r="A1284" s="69"/>
      <c r="B1284" s="81"/>
      <c r="C1284" s="81"/>
      <c r="D1284" s="81"/>
      <c r="E1284" s="81"/>
      <c r="F1284" s="151"/>
      <c r="G1284" s="151"/>
      <c r="H1284" s="151"/>
      <c r="I1284" s="151"/>
      <c r="J1284" s="157"/>
      <c r="K1284" s="157"/>
      <c r="L1284" s="157"/>
      <c r="M1284" s="157"/>
      <c r="N1284" s="157"/>
      <c r="O1284" s="157"/>
      <c r="P1284" s="157"/>
      <c r="Q1284" s="157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</row>
    <row r="1285" spans="1:33" ht="12" customHeight="1">
      <c r="A1285" s="69"/>
      <c r="B1285" s="81"/>
      <c r="C1285" s="81"/>
      <c r="D1285" s="81"/>
      <c r="E1285" s="81"/>
      <c r="F1285" s="151"/>
      <c r="G1285" s="151"/>
      <c r="H1285" s="151"/>
      <c r="I1285" s="151"/>
      <c r="J1285" s="157"/>
      <c r="K1285" s="157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</row>
    <row r="1286" spans="1:33" ht="24.75" customHeight="1">
      <c r="A1286" s="69"/>
      <c r="B1286" s="77"/>
      <c r="C1286" s="81"/>
      <c r="D1286" s="81"/>
      <c r="E1286" s="81"/>
      <c r="F1286" s="151"/>
      <c r="G1286" s="151"/>
      <c r="H1286" s="157"/>
      <c r="I1286" s="157"/>
      <c r="J1286" s="157"/>
      <c r="K1286" s="157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</row>
    <row r="1287" spans="1:33" ht="13.5" customHeight="1">
      <c r="A1287" s="69"/>
      <c r="B1287" s="81"/>
      <c r="C1287" s="81"/>
      <c r="D1287" s="81"/>
      <c r="E1287" s="81"/>
      <c r="F1287" s="151"/>
      <c r="G1287" s="151"/>
      <c r="H1287" s="157"/>
      <c r="I1287" s="157"/>
      <c r="J1287" s="157"/>
      <c r="K1287" s="157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</row>
    <row r="1288" spans="1:33" ht="0.75" customHeight="1">
      <c r="A1288" s="69"/>
      <c r="B1288" s="81"/>
      <c r="C1288" s="81"/>
      <c r="D1288" s="81"/>
      <c r="E1288" s="81"/>
      <c r="F1288" s="151"/>
      <c r="G1288" s="151"/>
      <c r="H1288" s="157"/>
      <c r="I1288" s="157"/>
      <c r="J1288" s="157"/>
      <c r="K1288" s="157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</row>
    <row r="1289" spans="1:33" ht="12.75" customHeight="1">
      <c r="A1289" s="69"/>
      <c r="B1289" s="81"/>
      <c r="C1289" s="81"/>
      <c r="D1289" s="81"/>
      <c r="E1289" s="81"/>
      <c r="F1289" s="151"/>
      <c r="G1289" s="151"/>
      <c r="H1289" s="157"/>
      <c r="I1289" s="157"/>
      <c r="J1289" s="157"/>
      <c r="K1289" s="157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</row>
    <row r="1290" spans="1:33" ht="12.75">
      <c r="A1290" s="69"/>
      <c r="B1290" s="81"/>
      <c r="C1290" s="81"/>
      <c r="D1290" s="81"/>
      <c r="E1290" s="91"/>
      <c r="F1290" s="151"/>
      <c r="G1290" s="151"/>
      <c r="H1290" s="151"/>
      <c r="I1290" s="151"/>
      <c r="J1290" s="157"/>
      <c r="K1290" s="157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</row>
    <row r="1291" spans="1:33" ht="16.5" customHeight="1">
      <c r="A1291" s="69"/>
      <c r="B1291" s="91"/>
      <c r="C1291" s="91"/>
      <c r="D1291" s="91"/>
      <c r="E1291" s="91"/>
      <c r="F1291" s="151"/>
      <c r="G1291" s="151"/>
      <c r="H1291" s="151"/>
      <c r="I1291" s="151"/>
      <c r="J1291" s="151"/>
      <c r="K1291" s="151"/>
      <c r="L1291" s="151"/>
      <c r="M1291" s="151"/>
      <c r="N1291" s="151"/>
      <c r="O1291" s="151"/>
      <c r="P1291" s="151"/>
      <c r="Q1291" s="151"/>
      <c r="R1291" s="91"/>
      <c r="S1291" s="91"/>
      <c r="T1291" s="91"/>
      <c r="U1291" s="91"/>
      <c r="V1291" s="91"/>
      <c r="W1291" s="91"/>
      <c r="X1291" s="91"/>
      <c r="Y1291" s="91"/>
      <c r="Z1291" s="91"/>
      <c r="AA1291" s="91"/>
      <c r="AB1291" s="91"/>
      <c r="AC1291" s="91"/>
      <c r="AD1291" s="91"/>
      <c r="AE1291" s="91"/>
      <c r="AF1291" s="91"/>
      <c r="AG1291" s="91"/>
    </row>
    <row r="1292" spans="1:33" ht="12.75">
      <c r="A1292" s="69"/>
      <c r="B1292" s="81"/>
      <c r="C1292" s="81"/>
      <c r="D1292" s="81"/>
      <c r="E1292" s="81"/>
      <c r="F1292" s="151"/>
      <c r="G1292" s="151"/>
      <c r="H1292" s="157"/>
      <c r="I1292" s="157"/>
      <c r="J1292" s="157"/>
      <c r="K1292" s="157"/>
      <c r="L1292" s="157"/>
      <c r="M1292" s="157"/>
      <c r="N1292" s="157"/>
      <c r="O1292" s="157"/>
      <c r="P1292" s="157"/>
      <c r="Q1292" s="157"/>
      <c r="R1292" s="81"/>
      <c r="S1292" s="91"/>
      <c r="T1292" s="91"/>
      <c r="U1292" s="91"/>
      <c r="V1292" s="91"/>
      <c r="W1292" s="91"/>
      <c r="X1292" s="91"/>
      <c r="Y1292" s="91"/>
      <c r="Z1292" s="91"/>
      <c r="AA1292" s="91"/>
      <c r="AB1292" s="91"/>
      <c r="AC1292" s="91"/>
      <c r="AD1292" s="91"/>
      <c r="AE1292" s="91"/>
      <c r="AF1292" s="91"/>
      <c r="AG1292" s="91"/>
    </row>
    <row r="1293" spans="1:33" ht="12.75">
      <c r="A1293" s="69"/>
      <c r="B1293" s="81"/>
      <c r="C1293" s="81"/>
      <c r="D1293" s="81"/>
      <c r="E1293" s="81"/>
      <c r="F1293" s="151"/>
      <c r="G1293" s="151"/>
      <c r="H1293" s="157"/>
      <c r="I1293" s="157"/>
      <c r="J1293" s="157"/>
      <c r="K1293" s="157"/>
      <c r="L1293" s="81"/>
      <c r="M1293" s="81"/>
      <c r="N1293" s="81"/>
      <c r="O1293" s="81"/>
      <c r="P1293" s="81"/>
      <c r="Q1293" s="81"/>
      <c r="R1293" s="81"/>
      <c r="S1293" s="91"/>
      <c r="T1293" s="91"/>
      <c r="U1293" s="91"/>
      <c r="V1293" s="91"/>
      <c r="W1293" s="91"/>
      <c r="X1293" s="91"/>
      <c r="Y1293" s="91"/>
      <c r="Z1293" s="91"/>
      <c r="AA1293" s="91"/>
      <c r="AB1293" s="91"/>
      <c r="AC1293" s="91"/>
      <c r="AD1293" s="91"/>
      <c r="AE1293" s="91"/>
      <c r="AF1293" s="91"/>
      <c r="AG1293" s="91"/>
    </row>
    <row r="1294" spans="1:33" ht="12" customHeight="1">
      <c r="A1294" s="69"/>
      <c r="B1294" s="113"/>
      <c r="C1294" s="113"/>
      <c r="D1294" s="113"/>
      <c r="E1294" s="81"/>
      <c r="F1294" s="151"/>
      <c r="G1294" s="151"/>
      <c r="H1294" s="157"/>
      <c r="I1294" s="157"/>
      <c r="J1294" s="169"/>
      <c r="K1294" s="169"/>
      <c r="L1294" s="113"/>
      <c r="M1294" s="113"/>
      <c r="N1294" s="113"/>
      <c r="O1294" s="113"/>
      <c r="P1294" s="113"/>
      <c r="Q1294" s="113"/>
      <c r="R1294" s="113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</row>
    <row r="1295" spans="1:33" ht="12.75" customHeight="1" hidden="1">
      <c r="A1295" s="176"/>
      <c r="B1295" s="81"/>
      <c r="C1295" s="81"/>
      <c r="D1295" s="81"/>
      <c r="E1295" s="81"/>
      <c r="F1295" s="151"/>
      <c r="G1295" s="151"/>
      <c r="H1295" s="157"/>
      <c r="I1295" s="157"/>
      <c r="J1295" s="157"/>
      <c r="K1295" s="157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</row>
    <row r="1296" spans="1:33" ht="12" customHeight="1" hidden="1">
      <c r="A1296" s="69"/>
      <c r="B1296" s="81"/>
      <c r="C1296" s="81"/>
      <c r="D1296" s="81"/>
      <c r="E1296" s="81"/>
      <c r="F1296" s="151"/>
      <c r="G1296" s="151"/>
      <c r="H1296" s="157"/>
      <c r="I1296" s="157"/>
      <c r="J1296" s="157"/>
      <c r="K1296" s="157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</row>
    <row r="1297" spans="1:33" ht="13.5" customHeight="1">
      <c r="A1297" s="69"/>
      <c r="B1297" s="81"/>
      <c r="C1297" s="81"/>
      <c r="D1297" s="81"/>
      <c r="E1297" s="81"/>
      <c r="F1297" s="151"/>
      <c r="G1297" s="151"/>
      <c r="H1297" s="157"/>
      <c r="I1297" s="157"/>
      <c r="J1297" s="157"/>
      <c r="K1297" s="157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</row>
    <row r="1298" spans="1:33" ht="26.25" customHeight="1">
      <c r="A1298" s="69"/>
      <c r="B1298" s="77"/>
      <c r="C1298" s="81"/>
      <c r="D1298" s="81"/>
      <c r="E1298" s="81"/>
      <c r="F1298" s="151"/>
      <c r="G1298" s="151"/>
      <c r="H1298" s="157"/>
      <c r="I1298" s="157"/>
      <c r="J1298" s="157"/>
      <c r="K1298" s="157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</row>
    <row r="1299" spans="1:33" ht="12.75" customHeight="1">
      <c r="A1299" s="69"/>
      <c r="B1299" s="81"/>
      <c r="C1299" s="81"/>
      <c r="D1299" s="81"/>
      <c r="E1299" s="91"/>
      <c r="F1299" s="151"/>
      <c r="G1299" s="151"/>
      <c r="H1299" s="151"/>
      <c r="I1299" s="151"/>
      <c r="J1299" s="157"/>
      <c r="K1299" s="157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</row>
    <row r="1300" spans="1:33" ht="12.75">
      <c r="A1300" s="160"/>
      <c r="B1300" s="91"/>
      <c r="C1300" s="91"/>
      <c r="D1300" s="91"/>
      <c r="E1300" s="91"/>
      <c r="F1300" s="151"/>
      <c r="G1300" s="151"/>
      <c r="H1300" s="151"/>
      <c r="I1300" s="151"/>
      <c r="J1300" s="151"/>
      <c r="K1300" s="151"/>
      <c r="L1300" s="91"/>
      <c r="M1300" s="91"/>
      <c r="N1300" s="91"/>
      <c r="O1300" s="91"/>
      <c r="P1300" s="91"/>
      <c r="Q1300" s="91"/>
      <c r="R1300" s="9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</row>
    <row r="1301" spans="1:33" ht="12.75">
      <c r="A1301" s="69"/>
      <c r="B1301" s="91"/>
      <c r="C1301" s="91"/>
      <c r="D1301" s="91"/>
      <c r="E1301" s="91"/>
      <c r="F1301" s="151"/>
      <c r="G1301" s="151"/>
      <c r="H1301" s="151"/>
      <c r="I1301" s="151"/>
      <c r="J1301" s="151"/>
      <c r="K1301" s="151"/>
      <c r="L1301" s="151"/>
      <c r="M1301" s="151"/>
      <c r="N1301" s="151"/>
      <c r="O1301" s="151"/>
      <c r="P1301" s="151"/>
      <c r="Q1301" s="151"/>
      <c r="R1301" s="91"/>
      <c r="S1301" s="91"/>
      <c r="T1301" s="91"/>
      <c r="U1301" s="91"/>
      <c r="V1301" s="91"/>
      <c r="W1301" s="91"/>
      <c r="X1301" s="91"/>
      <c r="Y1301" s="91"/>
      <c r="Z1301" s="91"/>
      <c r="AA1301" s="91"/>
      <c r="AB1301" s="91"/>
      <c r="AC1301" s="91"/>
      <c r="AD1301" s="91"/>
      <c r="AE1301" s="91"/>
      <c r="AF1301" s="91"/>
      <c r="AG1301" s="91"/>
    </row>
    <row r="1302" spans="1:33" ht="12.75">
      <c r="A1302" s="69"/>
      <c r="B1302" s="81"/>
      <c r="C1302" s="81"/>
      <c r="D1302" s="81"/>
      <c r="E1302" s="81"/>
      <c r="F1302" s="151"/>
      <c r="G1302" s="151"/>
      <c r="H1302" s="157"/>
      <c r="I1302" s="157"/>
      <c r="J1302" s="157"/>
      <c r="K1302" s="157"/>
      <c r="L1302" s="157"/>
      <c r="M1302" s="157"/>
      <c r="N1302" s="157"/>
      <c r="O1302" s="157"/>
      <c r="P1302" s="157"/>
      <c r="Q1302" s="157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</row>
    <row r="1303" spans="1:33" ht="13.5" customHeight="1">
      <c r="A1303" s="69"/>
      <c r="B1303" s="81"/>
      <c r="C1303" s="81"/>
      <c r="D1303" s="81"/>
      <c r="E1303" s="81"/>
      <c r="F1303" s="151"/>
      <c r="G1303" s="151"/>
      <c r="H1303" s="157"/>
      <c r="I1303" s="157"/>
      <c r="J1303" s="157"/>
      <c r="K1303" s="157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</row>
    <row r="1304" spans="1:33" ht="24.75" customHeight="1">
      <c r="A1304" s="69"/>
      <c r="B1304" s="77"/>
      <c r="C1304" s="81"/>
      <c r="D1304" s="81"/>
      <c r="E1304" s="81"/>
      <c r="F1304" s="151"/>
      <c r="G1304" s="151"/>
      <c r="H1304" s="157"/>
      <c r="I1304" s="157"/>
      <c r="J1304" s="157"/>
      <c r="K1304" s="157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</row>
    <row r="1305" spans="1:33" ht="16.5" customHeight="1" hidden="1">
      <c r="A1305" s="75"/>
      <c r="B1305" s="81"/>
      <c r="C1305" s="81"/>
      <c r="D1305" s="81"/>
      <c r="E1305" s="91"/>
      <c r="F1305" s="151"/>
      <c r="G1305" s="151"/>
      <c r="H1305" s="151"/>
      <c r="I1305" s="151"/>
      <c r="J1305" s="157"/>
      <c r="K1305" s="157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</row>
    <row r="1306" spans="1:33" ht="15.75" customHeight="1" hidden="1">
      <c r="A1306" s="69"/>
      <c r="B1306" s="81"/>
      <c r="C1306" s="81"/>
      <c r="D1306" s="81"/>
      <c r="E1306" s="81"/>
      <c r="F1306" s="151"/>
      <c r="G1306" s="151"/>
      <c r="H1306" s="151"/>
      <c r="I1306" s="151"/>
      <c r="J1306" s="157"/>
      <c r="K1306" s="157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</row>
    <row r="1307" spans="1:33" ht="1.5" customHeight="1" hidden="1">
      <c r="A1307" s="75"/>
      <c r="B1307" s="76"/>
      <c r="C1307" s="81"/>
      <c r="D1307" s="81"/>
      <c r="E1307" s="81"/>
      <c r="F1307" s="151"/>
      <c r="G1307" s="151"/>
      <c r="H1307" s="151"/>
      <c r="I1307" s="151"/>
      <c r="J1307" s="157"/>
      <c r="K1307" s="157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</row>
    <row r="1308" spans="1:33" ht="36" customHeight="1" hidden="1">
      <c r="A1308" s="75"/>
      <c r="B1308" s="76"/>
      <c r="C1308" s="81"/>
      <c r="D1308" s="81"/>
      <c r="E1308" s="81"/>
      <c r="F1308" s="151"/>
      <c r="G1308" s="151"/>
      <c r="H1308" s="151"/>
      <c r="I1308" s="151"/>
      <c r="J1308" s="157"/>
      <c r="K1308" s="157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</row>
    <row r="1309" spans="1:33" ht="25.5" customHeight="1" hidden="1">
      <c r="A1309" s="69"/>
      <c r="B1309" s="64"/>
      <c r="C1309" s="113"/>
      <c r="D1309" s="113"/>
      <c r="E1309" s="113"/>
      <c r="F1309" s="151"/>
      <c r="G1309" s="151"/>
      <c r="H1309" s="151"/>
      <c r="I1309" s="151"/>
      <c r="J1309" s="157"/>
      <c r="K1309" s="157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</row>
    <row r="1310" spans="1:33" ht="30.75" customHeight="1" hidden="1">
      <c r="A1310" s="69"/>
      <c r="B1310" s="81"/>
      <c r="C1310" s="113"/>
      <c r="D1310" s="113"/>
      <c r="E1310" s="194"/>
      <c r="F1310" s="151"/>
      <c r="G1310" s="151"/>
      <c r="H1310" s="151"/>
      <c r="I1310" s="151"/>
      <c r="J1310" s="157"/>
      <c r="K1310" s="157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</row>
    <row r="1311" spans="1:33" ht="0.75" customHeight="1" hidden="1">
      <c r="A1311" s="69"/>
      <c r="B1311" s="81"/>
      <c r="C1311" s="113"/>
      <c r="D1311" s="113"/>
      <c r="E1311" s="194"/>
      <c r="F1311" s="151"/>
      <c r="G1311" s="151"/>
      <c r="H1311" s="151"/>
      <c r="I1311" s="151"/>
      <c r="J1311" s="157"/>
      <c r="K1311" s="157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</row>
    <row r="1312" spans="5:9" ht="15.75" customHeight="1">
      <c r="E1312" s="91"/>
      <c r="F1312" s="151"/>
      <c r="G1312" s="151"/>
      <c r="H1312" s="151"/>
      <c r="I1312" s="151"/>
    </row>
    <row r="1313" spans="1:33" ht="14.25" customHeight="1">
      <c r="A1313" s="69"/>
      <c r="B1313" s="125"/>
      <c r="C1313" s="91"/>
      <c r="D1313" s="91"/>
      <c r="E1313" s="91"/>
      <c r="F1313" s="151"/>
      <c r="G1313" s="151"/>
      <c r="H1313" s="151"/>
      <c r="I1313" s="151"/>
      <c r="J1313" s="151"/>
      <c r="K1313" s="151"/>
      <c r="L1313" s="151"/>
      <c r="M1313" s="151"/>
      <c r="N1313" s="151"/>
      <c r="O1313" s="151"/>
      <c r="P1313" s="151"/>
      <c r="Q1313" s="151"/>
      <c r="R1313" s="91"/>
      <c r="S1313" s="91"/>
      <c r="T1313" s="91"/>
      <c r="U1313" s="91"/>
      <c r="V1313" s="91"/>
      <c r="W1313" s="91"/>
      <c r="X1313" s="91"/>
      <c r="Y1313" s="91"/>
      <c r="Z1313" s="91"/>
      <c r="AA1313" s="91"/>
      <c r="AB1313" s="91"/>
      <c r="AC1313" s="91"/>
      <c r="AD1313" s="91"/>
      <c r="AE1313" s="91"/>
      <c r="AF1313" s="91"/>
      <c r="AG1313" s="91"/>
    </row>
    <row r="1314" spans="1:33" ht="12.75">
      <c r="A1314" s="69"/>
      <c r="B1314" s="81"/>
      <c r="C1314" s="81"/>
      <c r="D1314" s="81"/>
      <c r="E1314" s="81"/>
      <c r="F1314" s="151"/>
      <c r="G1314" s="151"/>
      <c r="H1314" s="157"/>
      <c r="I1314" s="157"/>
      <c r="J1314" s="157"/>
      <c r="K1314" s="157"/>
      <c r="L1314" s="157"/>
      <c r="M1314" s="157"/>
      <c r="N1314" s="157"/>
      <c r="O1314" s="157"/>
      <c r="P1314" s="157"/>
      <c r="Q1314" s="157"/>
      <c r="R1314" s="81"/>
      <c r="S1314" s="91"/>
      <c r="T1314" s="91"/>
      <c r="U1314" s="91"/>
      <c r="V1314" s="91"/>
      <c r="W1314" s="91"/>
      <c r="X1314" s="91"/>
      <c r="Y1314" s="91"/>
      <c r="Z1314" s="91"/>
      <c r="AA1314" s="91"/>
      <c r="AB1314" s="91"/>
      <c r="AC1314" s="91"/>
      <c r="AD1314" s="91"/>
      <c r="AE1314" s="91"/>
      <c r="AF1314" s="91"/>
      <c r="AG1314" s="91"/>
    </row>
    <row r="1315" spans="1:33" ht="12.75">
      <c r="A1315" s="69"/>
      <c r="B1315" s="81"/>
      <c r="C1315" s="81"/>
      <c r="D1315" s="81"/>
      <c r="E1315" s="81"/>
      <c r="F1315" s="151"/>
      <c r="G1315" s="151"/>
      <c r="H1315" s="157"/>
      <c r="I1315" s="157"/>
      <c r="J1315" s="157"/>
      <c r="K1315" s="157"/>
      <c r="L1315" s="81"/>
      <c r="M1315" s="81"/>
      <c r="N1315" s="81"/>
      <c r="O1315" s="81"/>
      <c r="P1315" s="81"/>
      <c r="Q1315" s="81"/>
      <c r="R1315" s="81"/>
      <c r="S1315" s="91"/>
      <c r="T1315" s="91"/>
      <c r="U1315" s="91"/>
      <c r="V1315" s="91"/>
      <c r="W1315" s="91"/>
      <c r="X1315" s="91"/>
      <c r="Y1315" s="91"/>
      <c r="Z1315" s="91"/>
      <c r="AA1315" s="91"/>
      <c r="AB1315" s="91"/>
      <c r="AC1315" s="91"/>
      <c r="AD1315" s="91"/>
      <c r="AE1315" s="91"/>
      <c r="AF1315" s="91"/>
      <c r="AG1315" s="91"/>
    </row>
    <row r="1316" spans="1:33" s="203" customFormat="1" ht="15" customHeight="1">
      <c r="A1316" s="176"/>
      <c r="B1316" s="113"/>
      <c r="C1316" s="113"/>
      <c r="D1316" s="113"/>
      <c r="E1316" s="81"/>
      <c r="F1316" s="151"/>
      <c r="G1316" s="151"/>
      <c r="H1316" s="157"/>
      <c r="I1316" s="157"/>
      <c r="J1316" s="169"/>
      <c r="K1316" s="169"/>
      <c r="L1316" s="113"/>
      <c r="M1316" s="113"/>
      <c r="N1316" s="113"/>
      <c r="O1316" s="113"/>
      <c r="P1316" s="113"/>
      <c r="Q1316" s="113"/>
      <c r="R1316" s="113"/>
      <c r="S1316" s="113"/>
      <c r="T1316" s="113"/>
      <c r="U1316" s="113"/>
      <c r="V1316" s="113"/>
      <c r="W1316" s="113"/>
      <c r="X1316" s="113"/>
      <c r="Y1316" s="113"/>
      <c r="Z1316" s="113"/>
      <c r="AA1316" s="113"/>
      <c r="AB1316" s="113"/>
      <c r="AC1316" s="113"/>
      <c r="AD1316" s="113"/>
      <c r="AE1316" s="113"/>
      <c r="AF1316" s="113"/>
      <c r="AG1316" s="113"/>
    </row>
    <row r="1317" spans="1:33" ht="12" customHeight="1">
      <c r="A1317" s="69"/>
      <c r="B1317" s="81"/>
      <c r="C1317" s="81"/>
      <c r="D1317" s="81"/>
      <c r="E1317" s="81"/>
      <c r="F1317" s="151"/>
      <c r="G1317" s="151"/>
      <c r="H1317" s="157"/>
      <c r="I1317" s="157"/>
      <c r="J1317" s="157"/>
      <c r="K1317" s="157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</row>
    <row r="1318" spans="1:33" ht="12.75" customHeight="1">
      <c r="A1318" s="69"/>
      <c r="B1318" s="81"/>
      <c r="C1318" s="81"/>
      <c r="D1318" s="81"/>
      <c r="E1318" s="81"/>
      <c r="F1318" s="151"/>
      <c r="G1318" s="151"/>
      <c r="H1318" s="157"/>
      <c r="I1318" s="157"/>
      <c r="J1318" s="157"/>
      <c r="K1318" s="157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</row>
    <row r="1319" spans="1:33" ht="2.25" customHeight="1" hidden="1">
      <c r="A1319" s="69"/>
      <c r="B1319" s="81"/>
      <c r="C1319" s="81"/>
      <c r="D1319" s="81"/>
      <c r="E1319" s="81"/>
      <c r="F1319" s="151"/>
      <c r="G1319" s="151"/>
      <c r="H1319" s="157"/>
      <c r="I1319" s="157"/>
      <c r="J1319" s="157"/>
      <c r="K1319" s="157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</row>
    <row r="1320" spans="1:33" ht="16.5" customHeight="1">
      <c r="A1320" s="69"/>
      <c r="B1320" s="64"/>
      <c r="C1320" s="81"/>
      <c r="D1320" s="81"/>
      <c r="E1320" s="81"/>
      <c r="F1320" s="151"/>
      <c r="G1320" s="151"/>
      <c r="H1320" s="157"/>
      <c r="I1320" s="157"/>
      <c r="J1320" s="157"/>
      <c r="K1320" s="157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</row>
    <row r="1321" spans="1:33" ht="14.25" customHeight="1">
      <c r="A1321" s="69"/>
      <c r="B1321" s="64"/>
      <c r="C1321" s="81"/>
      <c r="D1321" s="81"/>
      <c r="E1321" s="81"/>
      <c r="F1321" s="151"/>
      <c r="G1321" s="151"/>
      <c r="H1321" s="157"/>
      <c r="I1321" s="157"/>
      <c r="J1321" s="157"/>
      <c r="K1321" s="157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</row>
    <row r="1322" spans="1:33" ht="14.25" customHeight="1">
      <c r="A1322" s="89"/>
      <c r="B1322" s="91"/>
      <c r="C1322" s="81"/>
      <c r="D1322" s="81"/>
      <c r="E1322" s="91"/>
      <c r="F1322" s="151"/>
      <c r="G1322" s="151"/>
      <c r="H1322" s="151"/>
      <c r="I1322" s="151"/>
      <c r="J1322" s="157"/>
      <c r="K1322" s="157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</row>
    <row r="1323" spans="1:33" ht="12.75">
      <c r="A1323" s="69"/>
      <c r="B1323" s="91"/>
      <c r="C1323" s="91"/>
      <c r="D1323" s="91"/>
      <c r="E1323" s="91"/>
      <c r="F1323" s="151"/>
      <c r="G1323" s="151"/>
      <c r="H1323" s="151"/>
      <c r="I1323" s="151"/>
      <c r="J1323" s="151"/>
      <c r="K1323" s="151"/>
      <c r="L1323" s="151"/>
      <c r="M1323" s="151"/>
      <c r="N1323" s="151"/>
      <c r="O1323" s="151"/>
      <c r="P1323" s="151"/>
      <c r="Q1323" s="151"/>
      <c r="R1323" s="91"/>
      <c r="S1323" s="91"/>
      <c r="T1323" s="91"/>
      <c r="U1323" s="91"/>
      <c r="V1323" s="91"/>
      <c r="W1323" s="91"/>
      <c r="X1323" s="91"/>
      <c r="Y1323" s="91"/>
      <c r="Z1323" s="91"/>
      <c r="AA1323" s="91"/>
      <c r="AB1323" s="91"/>
      <c r="AC1323" s="91"/>
      <c r="AD1323" s="91"/>
      <c r="AE1323" s="91"/>
      <c r="AF1323" s="91"/>
      <c r="AG1323" s="91"/>
    </row>
    <row r="1324" spans="1:33" ht="12.75">
      <c r="A1324" s="69"/>
      <c r="B1324" s="81"/>
      <c r="C1324" s="81"/>
      <c r="D1324" s="81"/>
      <c r="E1324" s="81"/>
      <c r="F1324" s="151"/>
      <c r="G1324" s="151"/>
      <c r="H1324" s="157"/>
      <c r="I1324" s="157"/>
      <c r="J1324" s="157"/>
      <c r="K1324" s="157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</row>
    <row r="1325" spans="1:33" ht="12.75">
      <c r="A1325" s="69"/>
      <c r="B1325" s="81"/>
      <c r="C1325" s="81"/>
      <c r="D1325" s="81"/>
      <c r="E1325" s="81"/>
      <c r="F1325" s="151"/>
      <c r="G1325" s="151"/>
      <c r="H1325" s="157"/>
      <c r="I1325" s="157"/>
      <c r="J1325" s="157"/>
      <c r="K1325" s="157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</row>
    <row r="1326" spans="1:33" ht="14.25" customHeight="1">
      <c r="A1326" s="69"/>
      <c r="B1326" s="81"/>
      <c r="C1326" s="81"/>
      <c r="D1326" s="81"/>
      <c r="E1326" s="81"/>
      <c r="F1326" s="151"/>
      <c r="G1326" s="151"/>
      <c r="H1326" s="157"/>
      <c r="I1326" s="157"/>
      <c r="J1326" s="157"/>
      <c r="K1326" s="157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</row>
    <row r="1327" spans="1:33" ht="14.25" customHeight="1" hidden="1">
      <c r="A1327" s="69"/>
      <c r="B1327" s="81"/>
      <c r="C1327" s="81"/>
      <c r="D1327" s="81"/>
      <c r="E1327" s="91"/>
      <c r="F1327" s="151"/>
      <c r="G1327" s="151"/>
      <c r="H1327" s="151"/>
      <c r="I1327" s="151"/>
      <c r="J1327" s="157"/>
      <c r="K1327" s="157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</row>
    <row r="1328" spans="1:33" ht="0.75" customHeight="1">
      <c r="A1328" s="69"/>
      <c r="B1328" s="81"/>
      <c r="C1328" s="81"/>
      <c r="D1328" s="81"/>
      <c r="E1328" s="81"/>
      <c r="F1328" s="151"/>
      <c r="G1328" s="151"/>
      <c r="H1328" s="151"/>
      <c r="I1328" s="151"/>
      <c r="J1328" s="157"/>
      <c r="K1328" s="67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</row>
    <row r="1329" spans="1:33" ht="9.75" customHeight="1">
      <c r="A1329" s="69"/>
      <c r="B1329" s="81"/>
      <c r="C1329" s="81"/>
      <c r="D1329" s="81"/>
      <c r="E1329" s="91"/>
      <c r="F1329" s="151"/>
      <c r="G1329" s="151"/>
      <c r="H1329" s="151"/>
      <c r="I1329" s="151"/>
      <c r="J1329" s="157"/>
      <c r="K1329" s="157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</row>
    <row r="1330" spans="1:33" ht="12.75">
      <c r="A1330" s="69"/>
      <c r="B1330" s="91"/>
      <c r="C1330" s="91"/>
      <c r="D1330" s="91"/>
      <c r="E1330" s="91"/>
      <c r="F1330" s="151"/>
      <c r="G1330" s="151"/>
      <c r="H1330" s="151"/>
      <c r="I1330" s="151"/>
      <c r="J1330" s="151"/>
      <c r="K1330" s="151"/>
      <c r="L1330" s="151"/>
      <c r="M1330" s="151"/>
      <c r="N1330" s="151"/>
      <c r="O1330" s="151"/>
      <c r="P1330" s="151"/>
      <c r="Q1330" s="151"/>
      <c r="R1330" s="91"/>
      <c r="S1330" s="91"/>
      <c r="T1330" s="91"/>
      <c r="U1330" s="91"/>
      <c r="V1330" s="91"/>
      <c r="W1330" s="91"/>
      <c r="X1330" s="91"/>
      <c r="Y1330" s="91"/>
      <c r="Z1330" s="91"/>
      <c r="AA1330" s="91"/>
      <c r="AB1330" s="91"/>
      <c r="AC1330" s="91"/>
      <c r="AD1330" s="91"/>
      <c r="AE1330" s="91"/>
      <c r="AF1330" s="91"/>
      <c r="AG1330" s="91"/>
    </row>
    <row r="1331" spans="1:33" ht="12.75">
      <c r="A1331" s="69"/>
      <c r="B1331" s="81"/>
      <c r="C1331" s="81"/>
      <c r="D1331" s="81"/>
      <c r="E1331" s="81"/>
      <c r="F1331" s="151"/>
      <c r="G1331" s="151"/>
      <c r="H1331" s="157"/>
      <c r="I1331" s="157"/>
      <c r="J1331" s="157"/>
      <c r="K1331" s="157"/>
      <c r="L1331" s="157"/>
      <c r="M1331" s="157"/>
      <c r="N1331" s="157"/>
      <c r="O1331" s="157"/>
      <c r="P1331" s="157"/>
      <c r="Q1331" s="157"/>
      <c r="R1331" s="91"/>
      <c r="S1331" s="91"/>
      <c r="T1331" s="91"/>
      <c r="U1331" s="91"/>
      <c r="V1331" s="91"/>
      <c r="W1331" s="91"/>
      <c r="X1331" s="91"/>
      <c r="Y1331" s="91"/>
      <c r="Z1331" s="91"/>
      <c r="AA1331" s="91"/>
      <c r="AB1331" s="91"/>
      <c r="AC1331" s="91"/>
      <c r="AD1331" s="91"/>
      <c r="AE1331" s="91"/>
      <c r="AF1331" s="91"/>
      <c r="AG1331" s="91"/>
    </row>
    <row r="1332" spans="1:33" ht="12.75">
      <c r="A1332" s="69"/>
      <c r="B1332" s="81"/>
      <c r="C1332" s="81"/>
      <c r="D1332" s="81"/>
      <c r="E1332" s="81"/>
      <c r="F1332" s="151"/>
      <c r="G1332" s="151"/>
      <c r="H1332" s="157"/>
      <c r="I1332" s="157"/>
      <c r="J1332" s="157"/>
      <c r="K1332" s="157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</row>
    <row r="1333" spans="1:33" ht="12" customHeight="1">
      <c r="A1333" s="69"/>
      <c r="B1333" s="81"/>
      <c r="C1333" s="81"/>
      <c r="D1333" s="81"/>
      <c r="E1333" s="81"/>
      <c r="F1333" s="151"/>
      <c r="G1333" s="151"/>
      <c r="H1333" s="157"/>
      <c r="I1333" s="157"/>
      <c r="J1333" s="157"/>
      <c r="K1333" s="157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</row>
    <row r="1334" spans="1:33" ht="12" customHeight="1" hidden="1">
      <c r="A1334" s="69"/>
      <c r="B1334" s="81"/>
      <c r="C1334" s="81"/>
      <c r="D1334" s="81"/>
      <c r="E1334" s="91"/>
      <c r="F1334" s="151"/>
      <c r="G1334" s="151"/>
      <c r="H1334" s="151"/>
      <c r="I1334" s="151"/>
      <c r="J1334" s="157"/>
      <c r="K1334" s="157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</row>
    <row r="1335" spans="1:33" ht="1.5" customHeight="1" hidden="1">
      <c r="A1335" s="69"/>
      <c r="B1335" s="81"/>
      <c r="C1335" s="81"/>
      <c r="D1335" s="81"/>
      <c r="E1335" s="91"/>
      <c r="F1335" s="151"/>
      <c r="G1335" s="151"/>
      <c r="H1335" s="151"/>
      <c r="I1335" s="151"/>
      <c r="J1335" s="157"/>
      <c r="K1335" s="157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</row>
    <row r="1336" spans="1:33" ht="12" customHeight="1" hidden="1">
      <c r="A1336" s="70"/>
      <c r="B1336" s="125"/>
      <c r="C1336" s="81"/>
      <c r="D1336" s="81"/>
      <c r="E1336" s="91"/>
      <c r="F1336" s="151"/>
      <c r="G1336" s="151"/>
      <c r="H1336" s="151"/>
      <c r="I1336" s="151"/>
      <c r="J1336" s="157"/>
      <c r="K1336" s="157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</row>
    <row r="1337" spans="1:33" ht="12" customHeight="1" hidden="1">
      <c r="A1337" s="121"/>
      <c r="B1337" s="91"/>
      <c r="C1337" s="91"/>
      <c r="D1337" s="91"/>
      <c r="E1337" s="91"/>
      <c r="F1337" s="151"/>
      <c r="G1337" s="151"/>
      <c r="H1337" s="151"/>
      <c r="I1337" s="151"/>
      <c r="J1337" s="151"/>
      <c r="K1337" s="15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</row>
    <row r="1338" spans="1:33" ht="12" customHeight="1" hidden="1">
      <c r="A1338" s="121"/>
      <c r="B1338" s="77"/>
      <c r="C1338" s="81"/>
      <c r="D1338" s="81"/>
      <c r="E1338" s="91"/>
      <c r="F1338" s="151"/>
      <c r="G1338" s="151"/>
      <c r="H1338" s="151"/>
      <c r="I1338" s="151"/>
      <c r="J1338" s="157"/>
      <c r="K1338" s="157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</row>
    <row r="1339" spans="1:33" ht="12" customHeight="1" hidden="1">
      <c r="A1339" s="121"/>
      <c r="B1339" s="81"/>
      <c r="C1339" s="81"/>
      <c r="D1339" s="81"/>
      <c r="E1339" s="91"/>
      <c r="F1339" s="151"/>
      <c r="G1339" s="151"/>
      <c r="H1339" s="151"/>
      <c r="I1339" s="151"/>
      <c r="J1339" s="157"/>
      <c r="K1339" s="157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</row>
    <row r="1340" spans="1:33" ht="12" customHeight="1" hidden="1">
      <c r="A1340" s="121"/>
      <c r="B1340" s="91"/>
      <c r="C1340" s="91"/>
      <c r="D1340" s="91"/>
      <c r="E1340" s="91"/>
      <c r="F1340" s="151"/>
      <c r="G1340" s="151"/>
      <c r="H1340" s="151"/>
      <c r="I1340" s="151"/>
      <c r="J1340" s="151"/>
      <c r="K1340" s="15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</row>
    <row r="1341" spans="1:33" ht="12" customHeight="1" hidden="1">
      <c r="A1341" s="121"/>
      <c r="B1341" s="81"/>
      <c r="C1341" s="81"/>
      <c r="D1341" s="81"/>
      <c r="E1341" s="91"/>
      <c r="F1341" s="151"/>
      <c r="G1341" s="151"/>
      <c r="H1341" s="151"/>
      <c r="I1341" s="151"/>
      <c r="J1341" s="157"/>
      <c r="K1341" s="157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</row>
    <row r="1342" spans="1:33" ht="12" customHeight="1" hidden="1">
      <c r="A1342" s="121"/>
      <c r="B1342" s="81"/>
      <c r="C1342" s="81"/>
      <c r="D1342" s="81"/>
      <c r="E1342" s="91"/>
      <c r="F1342" s="151"/>
      <c r="G1342" s="151"/>
      <c r="H1342" s="151"/>
      <c r="I1342" s="151"/>
      <c r="J1342" s="157"/>
      <c r="K1342" s="157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</row>
    <row r="1343" spans="1:33" ht="12" customHeight="1" hidden="1">
      <c r="A1343" s="121"/>
      <c r="B1343" s="81"/>
      <c r="C1343" s="81"/>
      <c r="D1343" s="81"/>
      <c r="E1343" s="91"/>
      <c r="F1343" s="151"/>
      <c r="G1343" s="151"/>
      <c r="H1343" s="151"/>
      <c r="I1343" s="151"/>
      <c r="J1343" s="157"/>
      <c r="K1343" s="157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</row>
    <row r="1344" spans="1:33" ht="0.75" customHeight="1" hidden="1">
      <c r="A1344" s="69"/>
      <c r="B1344" s="81"/>
      <c r="C1344" s="81"/>
      <c r="D1344" s="81"/>
      <c r="E1344" s="91"/>
      <c r="F1344" s="151"/>
      <c r="G1344" s="151"/>
      <c r="H1344" s="151"/>
      <c r="I1344" s="151"/>
      <c r="J1344" s="157"/>
      <c r="K1344" s="157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</row>
    <row r="1345" spans="1:33" ht="24" customHeight="1">
      <c r="A1345" s="69"/>
      <c r="B1345" s="81"/>
      <c r="C1345" s="81"/>
      <c r="D1345" s="81"/>
      <c r="E1345" s="91"/>
      <c r="F1345" s="151"/>
      <c r="G1345" s="151"/>
      <c r="H1345" s="151"/>
      <c r="I1345" s="151"/>
      <c r="J1345" s="157"/>
      <c r="K1345" s="157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</row>
    <row r="1346" spans="1:33" ht="13.5" customHeight="1">
      <c r="A1346" s="69"/>
      <c r="B1346" s="66"/>
      <c r="C1346" s="79"/>
      <c r="D1346" s="79"/>
      <c r="E1346" s="91"/>
      <c r="F1346" s="151"/>
      <c r="G1346" s="151"/>
      <c r="H1346" s="151"/>
      <c r="I1346" s="151"/>
      <c r="J1346" s="225"/>
      <c r="K1346" s="79"/>
      <c r="L1346" s="79"/>
      <c r="M1346" s="79"/>
      <c r="N1346" s="79"/>
      <c r="O1346" s="79"/>
      <c r="P1346" s="79"/>
      <c r="Q1346" s="79"/>
      <c r="R1346" s="79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</row>
    <row r="1347" spans="1:33" ht="13.5" customHeight="1">
      <c r="A1347" s="69"/>
      <c r="B1347" s="66"/>
      <c r="C1347" s="79"/>
      <c r="D1347" s="79"/>
      <c r="E1347" s="91"/>
      <c r="F1347" s="151"/>
      <c r="G1347" s="151"/>
      <c r="H1347" s="151"/>
      <c r="I1347" s="151"/>
      <c r="J1347" s="225"/>
      <c r="K1347" s="79"/>
      <c r="L1347" s="79"/>
      <c r="M1347" s="79"/>
      <c r="N1347" s="79"/>
      <c r="O1347" s="79"/>
      <c r="P1347" s="79"/>
      <c r="Q1347" s="79"/>
      <c r="R1347" s="79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</row>
    <row r="1348" spans="1:33" ht="13.5" customHeight="1">
      <c r="A1348" s="160"/>
      <c r="B1348" s="91"/>
      <c r="C1348" s="91"/>
      <c r="D1348" s="91"/>
      <c r="E1348" s="91"/>
      <c r="F1348" s="151"/>
      <c r="G1348" s="151"/>
      <c r="H1348" s="151"/>
      <c r="I1348" s="151"/>
      <c r="J1348" s="151"/>
      <c r="K1348" s="173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  <c r="X1348" s="91"/>
      <c r="Y1348" s="91"/>
      <c r="Z1348" s="91"/>
      <c r="AA1348" s="91"/>
      <c r="AB1348" s="91"/>
      <c r="AC1348" s="91"/>
      <c r="AD1348" s="91"/>
      <c r="AE1348" s="91"/>
      <c r="AF1348" s="91"/>
      <c r="AG1348" s="91"/>
    </row>
    <row r="1349" spans="1:33" ht="13.5" customHeight="1">
      <c r="A1349" s="69"/>
      <c r="B1349" s="81"/>
      <c r="C1349" s="81"/>
      <c r="D1349" s="81"/>
      <c r="E1349" s="81"/>
      <c r="F1349" s="151"/>
      <c r="G1349" s="151"/>
      <c r="H1349" s="157"/>
      <c r="I1349" s="157"/>
      <c r="J1349" s="157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</row>
    <row r="1350" spans="1:33" ht="13.5" customHeight="1">
      <c r="A1350" s="69"/>
      <c r="B1350" s="81"/>
      <c r="C1350" s="81"/>
      <c r="D1350" s="81"/>
      <c r="E1350" s="81"/>
      <c r="F1350" s="151"/>
      <c r="G1350" s="151"/>
      <c r="H1350" s="157"/>
      <c r="I1350" s="157"/>
      <c r="J1350" s="157"/>
      <c r="K1350" s="168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</row>
    <row r="1351" spans="1:33" ht="34.5" customHeight="1" hidden="1">
      <c r="A1351" s="69"/>
      <c r="B1351" s="77"/>
      <c r="C1351" s="81"/>
      <c r="D1351" s="81"/>
      <c r="E1351" s="81"/>
      <c r="F1351" s="151"/>
      <c r="G1351" s="151"/>
      <c r="H1351" s="157"/>
      <c r="I1351" s="157"/>
      <c r="J1351" s="157"/>
      <c r="K1351" s="168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</row>
    <row r="1352" spans="1:33" ht="27.75" customHeight="1">
      <c r="A1352" s="69"/>
      <c r="B1352" s="77"/>
      <c r="C1352" s="81"/>
      <c r="D1352" s="81"/>
      <c r="E1352" s="81"/>
      <c r="F1352" s="151"/>
      <c r="G1352" s="151"/>
      <c r="H1352" s="151"/>
      <c r="I1352" s="151"/>
      <c r="J1352" s="157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</row>
    <row r="1353" spans="1:33" ht="26.25" customHeight="1">
      <c r="A1353" s="69"/>
      <c r="B1353" s="77"/>
      <c r="C1353" s="81"/>
      <c r="D1353" s="81"/>
      <c r="E1353" s="81"/>
      <c r="F1353" s="151"/>
      <c r="G1353" s="151"/>
      <c r="H1353" s="157"/>
      <c r="I1353" s="157"/>
      <c r="J1353" s="157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</row>
    <row r="1354" spans="1:33" ht="12" customHeight="1" hidden="1">
      <c r="A1354" s="69"/>
      <c r="B1354" s="81"/>
      <c r="C1354" s="81"/>
      <c r="D1354" s="81"/>
      <c r="E1354" s="81"/>
      <c r="F1354" s="151"/>
      <c r="G1354" s="151"/>
      <c r="H1354" s="157"/>
      <c r="I1354" s="157"/>
      <c r="J1354" s="157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</row>
    <row r="1355" spans="1:33" ht="26.25" customHeight="1">
      <c r="A1355" s="75"/>
      <c r="B1355" s="76"/>
      <c r="C1355" s="81"/>
      <c r="D1355" s="81"/>
      <c r="E1355" s="81"/>
      <c r="F1355" s="151"/>
      <c r="G1355" s="151"/>
      <c r="H1355" s="157"/>
      <c r="I1355" s="157"/>
      <c r="J1355" s="157"/>
      <c r="K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</row>
    <row r="1356" spans="1:33" ht="9" customHeight="1" hidden="1">
      <c r="A1356" s="75"/>
      <c r="B1356" s="109"/>
      <c r="C1356" s="81"/>
      <c r="D1356" s="81"/>
      <c r="E1356" s="81"/>
      <c r="F1356" s="151"/>
      <c r="G1356" s="151"/>
      <c r="H1356" s="151"/>
      <c r="I1356" s="151"/>
      <c r="J1356" s="157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</row>
    <row r="1357" spans="1:33" ht="15.75" customHeight="1" hidden="1">
      <c r="A1357" s="69"/>
      <c r="B1357" s="81"/>
      <c r="C1357" s="81"/>
      <c r="D1357" s="81"/>
      <c r="E1357" s="81"/>
      <c r="F1357" s="151"/>
      <c r="G1357" s="151"/>
      <c r="H1357" s="151"/>
      <c r="I1357" s="151"/>
      <c r="J1357" s="157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</row>
    <row r="1358" spans="1:33" ht="12.75" customHeight="1" hidden="1">
      <c r="A1358" s="69"/>
      <c r="B1358" s="81"/>
      <c r="C1358" s="81"/>
      <c r="D1358" s="81"/>
      <c r="E1358" s="81"/>
      <c r="F1358" s="151"/>
      <c r="G1358" s="151"/>
      <c r="H1358" s="151"/>
      <c r="I1358" s="151"/>
      <c r="J1358" s="157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</row>
    <row r="1359" spans="1:33" ht="12.75" customHeight="1">
      <c r="A1359" s="69"/>
      <c r="B1359" s="81"/>
      <c r="C1359" s="81"/>
      <c r="D1359" s="81"/>
      <c r="E1359" s="81"/>
      <c r="F1359" s="151"/>
      <c r="G1359" s="151"/>
      <c r="H1359" s="157"/>
      <c r="I1359" s="157"/>
      <c r="J1359" s="157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</row>
    <row r="1360" spans="1:33" ht="16.5" customHeight="1" hidden="1">
      <c r="A1360" s="69"/>
      <c r="B1360" s="113"/>
      <c r="C1360" s="113"/>
      <c r="D1360" s="113"/>
      <c r="E1360" s="113"/>
      <c r="F1360" s="151"/>
      <c r="G1360" s="151"/>
      <c r="H1360" s="151"/>
      <c r="I1360" s="151"/>
      <c r="J1360" s="157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</row>
    <row r="1361" spans="1:33" ht="12" customHeight="1">
      <c r="A1361" s="69"/>
      <c r="B1361" s="81"/>
      <c r="C1361" s="69"/>
      <c r="D1361" s="69"/>
      <c r="E1361" s="69"/>
      <c r="F1361" s="151"/>
      <c r="G1361" s="151"/>
      <c r="H1361" s="166"/>
      <c r="I1361" s="166"/>
      <c r="J1361" s="166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</row>
    <row r="1362" spans="1:33" ht="19.5" customHeight="1" hidden="1">
      <c r="A1362" s="69"/>
      <c r="B1362" s="81"/>
      <c r="C1362" s="69"/>
      <c r="D1362" s="69"/>
      <c r="E1362" s="69"/>
      <c r="F1362" s="151"/>
      <c r="G1362" s="151"/>
      <c r="H1362" s="151"/>
      <c r="I1362" s="151"/>
      <c r="J1362" s="166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</row>
    <row r="1363" spans="1:33" ht="13.5" customHeight="1">
      <c r="A1363" s="69"/>
      <c r="B1363" s="81"/>
      <c r="C1363" s="69"/>
      <c r="D1363" s="69"/>
      <c r="E1363" s="91"/>
      <c r="F1363" s="151"/>
      <c r="G1363" s="151"/>
      <c r="H1363" s="151"/>
      <c r="I1363" s="151"/>
      <c r="J1363" s="166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</row>
    <row r="1364" spans="1:33" ht="12.75">
      <c r="A1364" s="160"/>
      <c r="B1364" s="91"/>
      <c r="C1364" s="91"/>
      <c r="D1364" s="91"/>
      <c r="E1364" s="91"/>
      <c r="F1364" s="151"/>
      <c r="G1364" s="151"/>
      <c r="H1364" s="151"/>
      <c r="I1364" s="151"/>
      <c r="J1364" s="15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  <c r="V1364" s="91"/>
      <c r="W1364" s="91"/>
      <c r="X1364" s="91"/>
      <c r="Y1364" s="91"/>
      <c r="Z1364" s="91"/>
      <c r="AA1364" s="91"/>
      <c r="AB1364" s="91"/>
      <c r="AC1364" s="91"/>
      <c r="AD1364" s="91"/>
      <c r="AE1364" s="91"/>
      <c r="AF1364" s="91"/>
      <c r="AG1364" s="91"/>
    </row>
    <row r="1365" spans="1:33" ht="12.75">
      <c r="A1365" s="160"/>
      <c r="B1365" s="81"/>
      <c r="C1365" s="81"/>
      <c r="D1365" s="81"/>
      <c r="E1365" s="81"/>
      <c r="F1365" s="151"/>
      <c r="G1365" s="151"/>
      <c r="H1365" s="157"/>
      <c r="I1365" s="157"/>
      <c r="J1365" s="157"/>
      <c r="K1365" s="81"/>
      <c r="L1365" s="81"/>
      <c r="M1365" s="81"/>
      <c r="N1365" s="81"/>
      <c r="O1365" s="81"/>
      <c r="P1365" s="81"/>
      <c r="Q1365" s="81"/>
      <c r="R1365" s="8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</row>
    <row r="1366" spans="1:33" ht="12.75">
      <c r="A1366" s="160"/>
      <c r="B1366" s="81"/>
      <c r="C1366" s="81"/>
      <c r="D1366" s="81"/>
      <c r="E1366" s="81"/>
      <c r="F1366" s="151"/>
      <c r="G1366" s="151"/>
      <c r="H1366" s="157"/>
      <c r="I1366" s="157"/>
      <c r="J1366" s="157"/>
      <c r="K1366" s="81"/>
      <c r="L1366" s="81"/>
      <c r="M1366" s="81"/>
      <c r="N1366" s="81"/>
      <c r="O1366" s="81"/>
      <c r="P1366" s="81"/>
      <c r="Q1366" s="81"/>
      <c r="R1366" s="81"/>
      <c r="S1366" s="91"/>
      <c r="T1366" s="91"/>
      <c r="U1366" s="91"/>
      <c r="V1366" s="91"/>
      <c r="W1366" s="91"/>
      <c r="X1366" s="91"/>
      <c r="Y1366" s="91"/>
      <c r="Z1366" s="91"/>
      <c r="AA1366" s="91"/>
      <c r="AB1366" s="91"/>
      <c r="AC1366" s="91"/>
      <c r="AD1366" s="91"/>
      <c r="AE1366" s="91"/>
      <c r="AF1366" s="91"/>
      <c r="AG1366" s="91"/>
    </row>
    <row r="1367" spans="1:33" ht="12.75">
      <c r="A1367" s="160"/>
      <c r="B1367" s="113"/>
      <c r="C1367" s="113"/>
      <c r="D1367" s="113"/>
      <c r="E1367" s="113"/>
      <c r="F1367" s="151"/>
      <c r="G1367" s="151"/>
      <c r="H1367" s="169"/>
      <c r="I1367" s="169"/>
      <c r="J1367" s="169"/>
      <c r="K1367" s="113"/>
      <c r="L1367" s="113"/>
      <c r="M1367" s="113"/>
      <c r="N1367" s="113"/>
      <c r="O1367" s="113"/>
      <c r="P1367" s="113"/>
      <c r="Q1367" s="113"/>
      <c r="R1367" s="81"/>
      <c r="S1367" s="91"/>
      <c r="T1367" s="91"/>
      <c r="U1367" s="91"/>
      <c r="V1367" s="91"/>
      <c r="W1367" s="91"/>
      <c r="X1367" s="91"/>
      <c r="Y1367" s="91"/>
      <c r="Z1367" s="91"/>
      <c r="AA1367" s="91"/>
      <c r="AB1367" s="91"/>
      <c r="AC1367" s="91"/>
      <c r="AD1367" s="91"/>
      <c r="AE1367" s="91"/>
      <c r="AF1367" s="91"/>
      <c r="AG1367" s="91"/>
    </row>
    <row r="1368" spans="1:33" ht="12.75">
      <c r="A1368" s="69"/>
      <c r="B1368" s="81"/>
      <c r="C1368" s="81"/>
      <c r="D1368" s="81"/>
      <c r="E1368" s="81"/>
      <c r="F1368" s="151"/>
      <c r="G1368" s="151"/>
      <c r="H1368" s="157"/>
      <c r="I1368" s="157"/>
      <c r="J1368" s="157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</row>
    <row r="1369" spans="1:33" ht="11.25" customHeight="1">
      <c r="A1369" s="69"/>
      <c r="B1369" s="81"/>
      <c r="C1369" s="81"/>
      <c r="D1369" s="81"/>
      <c r="E1369" s="81"/>
      <c r="F1369" s="151"/>
      <c r="G1369" s="151"/>
      <c r="H1369" s="157"/>
      <c r="I1369" s="157"/>
      <c r="J1369" s="157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</row>
    <row r="1370" spans="1:33" ht="15" customHeight="1" hidden="1">
      <c r="A1370" s="69"/>
      <c r="B1370" s="81"/>
      <c r="C1370" s="81"/>
      <c r="D1370" s="81"/>
      <c r="E1370" s="91"/>
      <c r="F1370" s="151"/>
      <c r="G1370" s="151"/>
      <c r="H1370" s="151"/>
      <c r="I1370" s="151"/>
      <c r="J1370" s="157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</row>
    <row r="1371" spans="1:33" ht="0.75" customHeight="1">
      <c r="A1371" s="69"/>
      <c r="B1371" s="226"/>
      <c r="C1371" s="81"/>
      <c r="D1371" s="81"/>
      <c r="E1371" s="81"/>
      <c r="F1371" s="151"/>
      <c r="G1371" s="151"/>
      <c r="H1371" s="151"/>
      <c r="I1371" s="151"/>
      <c r="J1371" s="157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</row>
    <row r="1372" spans="1:33" ht="34.5" customHeight="1" hidden="1">
      <c r="A1372" s="69"/>
      <c r="B1372" s="77"/>
      <c r="C1372" s="81"/>
      <c r="D1372" s="81"/>
      <c r="E1372" s="81"/>
      <c r="F1372" s="151"/>
      <c r="G1372" s="151"/>
      <c r="H1372" s="151"/>
      <c r="I1372" s="151"/>
      <c r="J1372" s="157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</row>
    <row r="1373" spans="1:33" ht="12" customHeight="1">
      <c r="A1373" s="69"/>
      <c r="B1373" s="81"/>
      <c r="C1373" s="81"/>
      <c r="D1373" s="81"/>
      <c r="E1373" s="81"/>
      <c r="F1373" s="151"/>
      <c r="G1373" s="151"/>
      <c r="H1373" s="157"/>
      <c r="I1373" s="157"/>
      <c r="J1373" s="157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</row>
    <row r="1374" spans="1:33" ht="25.5" customHeight="1">
      <c r="A1374" s="69"/>
      <c r="B1374" s="64"/>
      <c r="C1374" s="81"/>
      <c r="D1374" s="81"/>
      <c r="E1374" s="81"/>
      <c r="F1374" s="151"/>
      <c r="G1374" s="151"/>
      <c r="H1374" s="151"/>
      <c r="I1374" s="151"/>
      <c r="J1374" s="157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</row>
    <row r="1375" spans="1:33" ht="11.25" customHeight="1">
      <c r="A1375" s="69"/>
      <c r="B1375" s="81"/>
      <c r="C1375" s="81"/>
      <c r="D1375" s="81"/>
      <c r="E1375" s="91"/>
      <c r="F1375" s="151"/>
      <c r="G1375" s="151"/>
      <c r="H1375" s="151"/>
      <c r="I1375" s="151"/>
      <c r="J1375" s="157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</row>
    <row r="1376" spans="1:33" ht="15.75" customHeight="1">
      <c r="A1376" s="160"/>
      <c r="B1376" s="91"/>
      <c r="C1376" s="91"/>
      <c r="D1376" s="91"/>
      <c r="E1376" s="91"/>
      <c r="F1376" s="151"/>
      <c r="G1376" s="151"/>
      <c r="H1376" s="151"/>
      <c r="I1376" s="151"/>
      <c r="J1376" s="151"/>
      <c r="K1376" s="91"/>
      <c r="L1376" s="91"/>
      <c r="M1376" s="91"/>
      <c r="N1376" s="91"/>
      <c r="O1376" s="91"/>
      <c r="P1376" s="91"/>
      <c r="Q1376" s="91"/>
      <c r="R1376" s="9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</row>
    <row r="1377" spans="1:33" ht="12.75">
      <c r="A1377" s="69"/>
      <c r="B1377" s="91"/>
      <c r="C1377" s="91"/>
      <c r="D1377" s="91"/>
      <c r="E1377" s="91"/>
      <c r="F1377" s="151"/>
      <c r="G1377" s="151"/>
      <c r="H1377" s="151"/>
      <c r="I1377" s="151"/>
      <c r="J1377" s="15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</row>
    <row r="1378" spans="1:33" ht="14.25" customHeight="1">
      <c r="A1378" s="69"/>
      <c r="B1378" s="81"/>
      <c r="C1378" s="81"/>
      <c r="D1378" s="81"/>
      <c r="E1378" s="81"/>
      <c r="F1378" s="151"/>
      <c r="G1378" s="151"/>
      <c r="H1378" s="157"/>
      <c r="I1378" s="157"/>
      <c r="J1378" s="157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</row>
    <row r="1379" spans="1:33" ht="12" customHeight="1">
      <c r="A1379" s="69"/>
      <c r="B1379" s="81"/>
      <c r="C1379" s="81"/>
      <c r="D1379" s="81"/>
      <c r="E1379" s="81"/>
      <c r="F1379" s="151"/>
      <c r="G1379" s="151"/>
      <c r="H1379" s="157"/>
      <c r="I1379" s="157"/>
      <c r="J1379" s="157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</row>
    <row r="1380" spans="1:33" ht="0.75" customHeight="1" hidden="1">
      <c r="A1380" s="69"/>
      <c r="B1380" s="77"/>
      <c r="C1380" s="81"/>
      <c r="D1380" s="81"/>
      <c r="E1380" s="81"/>
      <c r="F1380" s="151"/>
      <c r="G1380" s="151"/>
      <c r="H1380" s="157"/>
      <c r="I1380" s="157"/>
      <c r="J1380" s="157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</row>
    <row r="1381" spans="1:33" ht="3" customHeight="1" hidden="1">
      <c r="A1381" s="69"/>
      <c r="B1381" s="77"/>
      <c r="C1381" s="81"/>
      <c r="D1381" s="81"/>
      <c r="E1381" s="81"/>
      <c r="F1381" s="151"/>
      <c r="G1381" s="151"/>
      <c r="H1381" s="157"/>
      <c r="I1381" s="157"/>
      <c r="J1381" s="157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</row>
    <row r="1382" spans="1:33" ht="24.75" customHeight="1">
      <c r="A1382" s="69"/>
      <c r="B1382" s="77"/>
      <c r="C1382" s="81"/>
      <c r="D1382" s="81"/>
      <c r="E1382" s="81"/>
      <c r="F1382" s="151"/>
      <c r="G1382" s="151"/>
      <c r="H1382" s="157"/>
      <c r="I1382" s="157"/>
      <c r="J1382" s="157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</row>
    <row r="1383" spans="1:33" ht="23.25" customHeight="1">
      <c r="A1383" s="69"/>
      <c r="B1383" s="76"/>
      <c r="C1383" s="81"/>
      <c r="D1383" s="81"/>
      <c r="E1383" s="81"/>
      <c r="F1383" s="151"/>
      <c r="G1383" s="151"/>
      <c r="H1383" s="157"/>
      <c r="I1383" s="157"/>
      <c r="K1383" s="153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</row>
    <row r="1384" spans="1:33" ht="14.25" customHeight="1">
      <c r="A1384" s="69"/>
      <c r="B1384" s="182"/>
      <c r="C1384" s="81"/>
      <c r="D1384" s="81"/>
      <c r="E1384" s="81"/>
      <c r="F1384" s="151"/>
      <c r="G1384" s="151"/>
      <c r="H1384" s="157"/>
      <c r="I1384" s="157"/>
      <c r="J1384" s="157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</row>
    <row r="1385" spans="1:33" ht="2.25" customHeight="1" hidden="1">
      <c r="A1385" s="69"/>
      <c r="B1385" s="81"/>
      <c r="C1385" s="81"/>
      <c r="D1385" s="81"/>
      <c r="E1385" s="81"/>
      <c r="F1385" s="151"/>
      <c r="G1385" s="151"/>
      <c r="H1385" s="157"/>
      <c r="I1385" s="157"/>
      <c r="J1385" s="157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</row>
    <row r="1386" spans="1:33" ht="27.75" customHeight="1" hidden="1">
      <c r="A1386" s="69"/>
      <c r="B1386" s="81"/>
      <c r="C1386" s="81"/>
      <c r="D1386" s="81"/>
      <c r="E1386" s="81"/>
      <c r="F1386" s="151"/>
      <c r="G1386" s="151"/>
      <c r="H1386" s="157"/>
      <c r="I1386" s="157"/>
      <c r="J1386" s="157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</row>
    <row r="1387" spans="1:33" ht="2.25" customHeight="1" hidden="1">
      <c r="A1387" s="69"/>
      <c r="B1387" s="81"/>
      <c r="C1387" s="81"/>
      <c r="D1387" s="81"/>
      <c r="E1387" s="81"/>
      <c r="F1387" s="151"/>
      <c r="G1387" s="151"/>
      <c r="H1387" s="157"/>
      <c r="I1387" s="157"/>
      <c r="J1387" s="157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</row>
    <row r="1388" spans="1:33" ht="15" customHeight="1">
      <c r="A1388" s="69"/>
      <c r="B1388" s="81"/>
      <c r="C1388" s="81"/>
      <c r="D1388" s="81"/>
      <c r="E1388" s="81"/>
      <c r="F1388" s="151"/>
      <c r="G1388" s="151"/>
      <c r="H1388" s="157"/>
      <c r="I1388" s="157"/>
      <c r="J1388" s="157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</row>
    <row r="1389" spans="1:33" ht="13.5" customHeight="1">
      <c r="A1389" s="69"/>
      <c r="B1389" s="81"/>
      <c r="C1389" s="81"/>
      <c r="D1389" s="81"/>
      <c r="E1389" s="91"/>
      <c r="F1389" s="151"/>
      <c r="G1389" s="151"/>
      <c r="H1389" s="151"/>
      <c r="I1389" s="151"/>
      <c r="J1389" s="157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</row>
    <row r="1390" spans="1:33" ht="9" customHeight="1">
      <c r="A1390" s="69"/>
      <c r="B1390" s="81"/>
      <c r="C1390" s="81"/>
      <c r="D1390" s="81"/>
      <c r="E1390" s="91"/>
      <c r="F1390" s="151"/>
      <c r="G1390" s="151"/>
      <c r="H1390" s="151"/>
      <c r="I1390" s="151"/>
      <c r="J1390" s="157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</row>
    <row r="1391" spans="1:33" ht="12.75" customHeight="1">
      <c r="A1391" s="69"/>
      <c r="B1391" s="91"/>
      <c r="C1391" s="91"/>
      <c r="D1391" s="91"/>
      <c r="E1391" s="91"/>
      <c r="F1391" s="151"/>
      <c r="G1391" s="151"/>
      <c r="H1391" s="151"/>
      <c r="I1391" s="151"/>
      <c r="J1391" s="15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  <c r="V1391" s="91"/>
      <c r="W1391" s="91"/>
      <c r="X1391" s="91"/>
      <c r="Y1391" s="91"/>
      <c r="Z1391" s="91"/>
      <c r="AA1391" s="91"/>
      <c r="AB1391" s="91"/>
      <c r="AC1391" s="91"/>
      <c r="AD1391" s="91"/>
      <c r="AE1391" s="91"/>
      <c r="AF1391" s="91"/>
      <c r="AG1391" s="91"/>
    </row>
    <row r="1392" spans="1:33" ht="12.75">
      <c r="A1392" s="69"/>
      <c r="B1392" s="81"/>
      <c r="C1392" s="81"/>
      <c r="D1392" s="81"/>
      <c r="E1392" s="81"/>
      <c r="F1392" s="151"/>
      <c r="G1392" s="151"/>
      <c r="H1392" s="157"/>
      <c r="I1392" s="157"/>
      <c r="J1392" s="157"/>
      <c r="K1392" s="81"/>
      <c r="L1392" s="81"/>
      <c r="M1392" s="81"/>
      <c r="N1392" s="81"/>
      <c r="O1392" s="81"/>
      <c r="P1392" s="81"/>
      <c r="Q1392" s="81"/>
      <c r="R1392" s="81"/>
      <c r="S1392" s="91"/>
      <c r="T1392" s="91"/>
      <c r="U1392" s="91"/>
      <c r="V1392" s="91"/>
      <c r="W1392" s="91"/>
      <c r="X1392" s="91"/>
      <c r="Y1392" s="91"/>
      <c r="Z1392" s="91"/>
      <c r="AA1392" s="91"/>
      <c r="AB1392" s="91"/>
      <c r="AC1392" s="91"/>
      <c r="AD1392" s="91"/>
      <c r="AE1392" s="91"/>
      <c r="AF1392" s="91"/>
      <c r="AG1392" s="91"/>
    </row>
    <row r="1393" spans="1:33" ht="12.75">
      <c r="A1393" s="69"/>
      <c r="B1393" s="81"/>
      <c r="C1393" s="81"/>
      <c r="D1393" s="81"/>
      <c r="E1393" s="81"/>
      <c r="F1393" s="151"/>
      <c r="G1393" s="151"/>
      <c r="H1393" s="157"/>
      <c r="I1393" s="157"/>
      <c r="J1393" s="157"/>
      <c r="K1393" s="81"/>
      <c r="L1393" s="81"/>
      <c r="M1393" s="81"/>
      <c r="N1393" s="81"/>
      <c r="O1393" s="81"/>
      <c r="P1393" s="81"/>
      <c r="Q1393" s="81"/>
      <c r="R1393" s="81"/>
      <c r="S1393" s="91"/>
      <c r="T1393" s="91"/>
      <c r="U1393" s="91"/>
      <c r="V1393" s="91"/>
      <c r="W1393" s="91"/>
      <c r="X1393" s="91"/>
      <c r="Y1393" s="91"/>
      <c r="Z1393" s="91"/>
      <c r="AA1393" s="91"/>
      <c r="AB1393" s="91"/>
      <c r="AC1393" s="91"/>
      <c r="AD1393" s="91"/>
      <c r="AE1393" s="91"/>
      <c r="AF1393" s="91"/>
      <c r="AG1393" s="91"/>
    </row>
    <row r="1394" spans="1:33" ht="11.25" customHeight="1">
      <c r="A1394" s="69"/>
      <c r="B1394" s="113"/>
      <c r="C1394" s="113"/>
      <c r="D1394" s="113"/>
      <c r="E1394" s="81"/>
      <c r="F1394" s="151"/>
      <c r="G1394" s="151"/>
      <c r="H1394" s="157"/>
      <c r="I1394" s="157"/>
      <c r="J1394" s="169"/>
      <c r="K1394" s="113"/>
      <c r="L1394" s="113"/>
      <c r="M1394" s="113"/>
      <c r="N1394" s="113"/>
      <c r="O1394" s="113"/>
      <c r="P1394" s="113"/>
      <c r="Q1394" s="113"/>
      <c r="R1394" s="113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</row>
    <row r="1395" spans="1:33" ht="10.5" customHeight="1">
      <c r="A1395" s="176"/>
      <c r="B1395" s="81"/>
      <c r="C1395" s="81"/>
      <c r="D1395" s="81"/>
      <c r="E1395" s="81"/>
      <c r="F1395" s="151"/>
      <c r="G1395" s="151"/>
      <c r="H1395" s="157"/>
      <c r="I1395" s="157"/>
      <c r="J1395" s="157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</row>
    <row r="1396" spans="1:33" ht="45.75" customHeight="1" hidden="1">
      <c r="A1396" s="176"/>
      <c r="B1396" s="77"/>
      <c r="C1396" s="81"/>
      <c r="D1396" s="81"/>
      <c r="E1396" s="81"/>
      <c r="F1396" s="151"/>
      <c r="G1396" s="151"/>
      <c r="H1396" s="157"/>
      <c r="I1396" s="157"/>
      <c r="J1396" s="157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</row>
    <row r="1397" spans="1:33" ht="12" customHeight="1">
      <c r="A1397" s="176"/>
      <c r="B1397" s="81"/>
      <c r="C1397" s="81"/>
      <c r="D1397" s="81"/>
      <c r="E1397" s="91"/>
      <c r="F1397" s="151"/>
      <c r="G1397" s="151"/>
      <c r="H1397" s="151"/>
      <c r="I1397" s="151"/>
      <c r="J1397" s="157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</row>
    <row r="1398" spans="1:33" ht="26.25" customHeight="1" hidden="1">
      <c r="A1398" s="160"/>
      <c r="B1398" s="91"/>
      <c r="C1398" s="91"/>
      <c r="D1398" s="91"/>
      <c r="E1398" s="91"/>
      <c r="F1398" s="151"/>
      <c r="G1398" s="151"/>
      <c r="H1398" s="151"/>
      <c r="I1398" s="151"/>
      <c r="J1398" s="151"/>
      <c r="K1398" s="91"/>
      <c r="L1398" s="91"/>
      <c r="M1398" s="91"/>
      <c r="N1398" s="91"/>
      <c r="O1398" s="91"/>
      <c r="P1398" s="91"/>
      <c r="Q1398" s="91"/>
      <c r="R1398" s="9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</row>
    <row r="1399" spans="1:33" ht="22.5" customHeight="1" hidden="1">
      <c r="A1399" s="69"/>
      <c r="B1399" s="91"/>
      <c r="C1399" s="91"/>
      <c r="D1399" s="91"/>
      <c r="E1399" s="91"/>
      <c r="F1399" s="151"/>
      <c r="G1399" s="151"/>
      <c r="H1399" s="151"/>
      <c r="I1399" s="151"/>
      <c r="J1399" s="151"/>
      <c r="K1399" s="91"/>
      <c r="L1399" s="91"/>
      <c r="M1399" s="91"/>
      <c r="N1399" s="91"/>
      <c r="O1399" s="91"/>
      <c r="P1399" s="91"/>
      <c r="Q1399" s="91"/>
      <c r="R1399" s="9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</row>
    <row r="1400" spans="1:33" ht="21.75" customHeight="1" hidden="1">
      <c r="A1400" s="69"/>
      <c r="B1400" s="81"/>
      <c r="C1400" s="81"/>
      <c r="D1400" s="81"/>
      <c r="E1400" s="91"/>
      <c r="F1400" s="151"/>
      <c r="G1400" s="151"/>
      <c r="H1400" s="151"/>
      <c r="I1400" s="151"/>
      <c r="J1400" s="157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</row>
    <row r="1401" spans="1:33" ht="24.75" customHeight="1" hidden="1">
      <c r="A1401" s="69"/>
      <c r="B1401" s="81"/>
      <c r="C1401" s="81"/>
      <c r="D1401" s="81"/>
      <c r="E1401" s="91"/>
      <c r="F1401" s="151"/>
      <c r="G1401" s="151"/>
      <c r="H1401" s="151"/>
      <c r="I1401" s="151"/>
      <c r="J1401" s="157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</row>
    <row r="1402" spans="1:33" ht="22.5" customHeight="1" hidden="1">
      <c r="A1402" s="69"/>
      <c r="B1402" s="91"/>
      <c r="C1402" s="91"/>
      <c r="D1402" s="91"/>
      <c r="E1402" s="91"/>
      <c r="F1402" s="151"/>
      <c r="G1402" s="151"/>
      <c r="H1402" s="151"/>
      <c r="I1402" s="151"/>
      <c r="J1402" s="151"/>
      <c r="K1402" s="91"/>
      <c r="L1402" s="91"/>
      <c r="M1402" s="91"/>
      <c r="N1402" s="91"/>
      <c r="O1402" s="91"/>
      <c r="P1402" s="91"/>
      <c r="Q1402" s="91"/>
      <c r="R1402" s="9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</row>
    <row r="1403" spans="1:33" ht="18.75" customHeight="1" hidden="1">
      <c r="A1403" s="69"/>
      <c r="B1403" s="81"/>
      <c r="C1403" s="91"/>
      <c r="D1403" s="91"/>
      <c r="E1403" s="91"/>
      <c r="F1403" s="151"/>
      <c r="G1403" s="151"/>
      <c r="H1403" s="151"/>
      <c r="I1403" s="151"/>
      <c r="J1403" s="151"/>
      <c r="K1403" s="91"/>
      <c r="L1403" s="91"/>
      <c r="M1403" s="91"/>
      <c r="N1403" s="91"/>
      <c r="O1403" s="91"/>
      <c r="P1403" s="91"/>
      <c r="Q1403" s="91"/>
      <c r="R1403" s="9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</row>
    <row r="1404" spans="1:33" ht="17.25" customHeight="1" hidden="1">
      <c r="A1404" s="69"/>
      <c r="B1404" s="81"/>
      <c r="C1404" s="81"/>
      <c r="D1404" s="81"/>
      <c r="E1404" s="91"/>
      <c r="F1404" s="151"/>
      <c r="G1404" s="151"/>
      <c r="H1404" s="151"/>
      <c r="I1404" s="151"/>
      <c r="J1404" s="157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</row>
    <row r="1405" spans="1:33" ht="17.25" customHeight="1" hidden="1">
      <c r="A1405" s="69"/>
      <c r="B1405" s="81"/>
      <c r="C1405" s="81"/>
      <c r="D1405" s="81"/>
      <c r="E1405" s="91"/>
      <c r="F1405" s="151"/>
      <c r="G1405" s="151"/>
      <c r="H1405" s="151"/>
      <c r="I1405" s="151"/>
      <c r="J1405" s="157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</row>
    <row r="1406" spans="1:33" ht="23.25" customHeight="1" hidden="1">
      <c r="A1406" s="160"/>
      <c r="B1406" s="91"/>
      <c r="C1406" s="91"/>
      <c r="D1406" s="91"/>
      <c r="E1406" s="91"/>
      <c r="F1406" s="151"/>
      <c r="G1406" s="151"/>
      <c r="H1406" s="151"/>
      <c r="I1406" s="151"/>
      <c r="J1406" s="151"/>
      <c r="K1406" s="91"/>
      <c r="L1406" s="91"/>
      <c r="M1406" s="91"/>
      <c r="N1406" s="91"/>
      <c r="O1406" s="91"/>
      <c r="P1406" s="91"/>
      <c r="Q1406" s="91"/>
      <c r="R1406" s="9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</row>
    <row r="1407" spans="1:33" ht="21.75" customHeight="1" hidden="1">
      <c r="A1407" s="69"/>
      <c r="B1407" s="91"/>
      <c r="C1407" s="91"/>
      <c r="D1407" s="91"/>
      <c r="E1407" s="91"/>
      <c r="F1407" s="151"/>
      <c r="G1407" s="151"/>
      <c r="H1407" s="151"/>
      <c r="I1407" s="151"/>
      <c r="J1407" s="151"/>
      <c r="K1407" s="91"/>
      <c r="L1407" s="91"/>
      <c r="M1407" s="91"/>
      <c r="N1407" s="91"/>
      <c r="O1407" s="91"/>
      <c r="P1407" s="91"/>
      <c r="Q1407" s="91"/>
      <c r="R1407" s="9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</row>
    <row r="1408" spans="1:33" ht="24.75" customHeight="1" hidden="1">
      <c r="A1408" s="69"/>
      <c r="B1408" s="81"/>
      <c r="C1408" s="81"/>
      <c r="D1408" s="81"/>
      <c r="E1408" s="91"/>
      <c r="F1408" s="151"/>
      <c r="G1408" s="151"/>
      <c r="H1408" s="151"/>
      <c r="I1408" s="151"/>
      <c r="J1408" s="157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</row>
    <row r="1409" spans="1:33" ht="30.75" customHeight="1" hidden="1">
      <c r="A1409" s="69"/>
      <c r="B1409" s="81"/>
      <c r="C1409" s="81"/>
      <c r="D1409" s="81"/>
      <c r="E1409" s="91"/>
      <c r="F1409" s="151"/>
      <c r="G1409" s="151"/>
      <c r="H1409" s="151"/>
      <c r="I1409" s="151"/>
      <c r="J1409" s="157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</row>
    <row r="1410" spans="1:33" ht="27.75" customHeight="1" hidden="1">
      <c r="A1410" s="69"/>
      <c r="B1410" s="91"/>
      <c r="C1410" s="91"/>
      <c r="D1410" s="91"/>
      <c r="E1410" s="91"/>
      <c r="F1410" s="151"/>
      <c r="G1410" s="151"/>
      <c r="H1410" s="151"/>
      <c r="I1410" s="151"/>
      <c r="J1410" s="151"/>
      <c r="K1410" s="91"/>
      <c r="L1410" s="91"/>
      <c r="M1410" s="91"/>
      <c r="N1410" s="91"/>
      <c r="O1410" s="91"/>
      <c r="P1410" s="91"/>
      <c r="Q1410" s="91"/>
      <c r="R1410" s="9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</row>
    <row r="1411" spans="1:33" ht="23.25" customHeight="1" hidden="1">
      <c r="A1411" s="69"/>
      <c r="B1411" s="81"/>
      <c r="C1411" s="91"/>
      <c r="D1411" s="91"/>
      <c r="E1411" s="91"/>
      <c r="F1411" s="151"/>
      <c r="G1411" s="151"/>
      <c r="H1411" s="151"/>
      <c r="I1411" s="151"/>
      <c r="J1411" s="151"/>
      <c r="K1411" s="91"/>
      <c r="L1411" s="91"/>
      <c r="M1411" s="91"/>
      <c r="N1411" s="91"/>
      <c r="O1411" s="91"/>
      <c r="P1411" s="91"/>
      <c r="Q1411" s="91"/>
      <c r="R1411" s="9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</row>
    <row r="1412" spans="1:33" ht="12.75" customHeight="1" hidden="1">
      <c r="A1412" s="69"/>
      <c r="B1412" s="81"/>
      <c r="C1412" s="81"/>
      <c r="D1412" s="81"/>
      <c r="E1412" s="91"/>
      <c r="F1412" s="151"/>
      <c r="G1412" s="151"/>
      <c r="H1412" s="151"/>
      <c r="I1412" s="151"/>
      <c r="J1412" s="157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</row>
    <row r="1413" spans="1:33" ht="12.75">
      <c r="A1413" s="160"/>
      <c r="B1413" s="91"/>
      <c r="C1413" s="91"/>
      <c r="D1413" s="91"/>
      <c r="E1413" s="91"/>
      <c r="F1413" s="151"/>
      <c r="G1413" s="151"/>
      <c r="H1413" s="151"/>
      <c r="I1413" s="151"/>
      <c r="J1413" s="151"/>
      <c r="K1413" s="91"/>
      <c r="L1413" s="91"/>
      <c r="M1413" s="91"/>
      <c r="N1413" s="91"/>
      <c r="O1413" s="91"/>
      <c r="P1413" s="91"/>
      <c r="Q1413" s="91"/>
      <c r="R1413" s="9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</row>
    <row r="1414" spans="1:33" ht="12.75">
      <c r="A1414" s="69"/>
      <c r="B1414" s="91"/>
      <c r="C1414" s="91"/>
      <c r="D1414" s="91"/>
      <c r="E1414" s="91"/>
      <c r="F1414" s="151"/>
      <c r="G1414" s="151"/>
      <c r="H1414" s="151"/>
      <c r="I1414" s="151"/>
      <c r="J1414" s="151"/>
      <c r="K1414" s="91"/>
      <c r="L1414" s="91"/>
      <c r="M1414" s="91"/>
      <c r="N1414" s="91"/>
      <c r="O1414" s="91"/>
      <c r="P1414" s="91"/>
      <c r="Q1414" s="91"/>
      <c r="R1414" s="9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</row>
    <row r="1415" spans="1:33" ht="12.75">
      <c r="A1415" s="69"/>
      <c r="B1415" s="81"/>
      <c r="C1415" s="81"/>
      <c r="D1415" s="81"/>
      <c r="E1415" s="81"/>
      <c r="F1415" s="151"/>
      <c r="G1415" s="151"/>
      <c r="H1415" s="157"/>
      <c r="I1415" s="157"/>
      <c r="J1415" s="157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</row>
    <row r="1416" spans="1:33" ht="15.75" customHeight="1">
      <c r="A1416" s="69"/>
      <c r="B1416" s="81"/>
      <c r="C1416" s="81"/>
      <c r="D1416" s="81"/>
      <c r="E1416" s="81"/>
      <c r="F1416" s="151"/>
      <c r="G1416" s="151"/>
      <c r="H1416" s="157"/>
      <c r="I1416" s="157"/>
      <c r="J1416" s="157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</row>
    <row r="1417" spans="1:33" ht="31.5" customHeight="1">
      <c r="A1417" s="69"/>
      <c r="B1417" s="77"/>
      <c r="C1417" s="81"/>
      <c r="D1417" s="81"/>
      <c r="E1417" s="91"/>
      <c r="F1417" s="151"/>
      <c r="G1417" s="151"/>
      <c r="H1417" s="151"/>
      <c r="I1417" s="151"/>
      <c r="J1417" s="157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</row>
    <row r="1418" spans="1:33" ht="12.75" customHeight="1">
      <c r="A1418" s="69"/>
      <c r="B1418" s="81"/>
      <c r="C1418" s="81"/>
      <c r="D1418" s="81"/>
      <c r="E1418" s="91"/>
      <c r="F1418" s="151"/>
      <c r="G1418" s="151"/>
      <c r="H1418" s="151"/>
      <c r="I1418" s="151"/>
      <c r="J1418" s="157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</row>
    <row r="1419" spans="1:33" ht="14.25" customHeight="1" hidden="1">
      <c r="A1419" s="69"/>
      <c r="B1419" s="81"/>
      <c r="C1419" s="81"/>
      <c r="D1419" s="81"/>
      <c r="E1419" s="81"/>
      <c r="F1419" s="151"/>
      <c r="G1419" s="151"/>
      <c r="H1419" s="151"/>
      <c r="I1419" s="151"/>
      <c r="J1419" s="157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</row>
    <row r="1420" spans="1:33" ht="9" customHeight="1">
      <c r="A1420" s="69"/>
      <c r="B1420" s="81"/>
      <c r="C1420" s="81"/>
      <c r="D1420" s="81"/>
      <c r="E1420" s="91"/>
      <c r="F1420" s="151"/>
      <c r="G1420" s="151"/>
      <c r="H1420" s="151"/>
      <c r="I1420" s="151"/>
      <c r="J1420" s="157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</row>
    <row r="1421" spans="1:33" ht="12.75">
      <c r="A1421" s="69"/>
      <c r="B1421" s="91"/>
      <c r="C1421" s="91"/>
      <c r="D1421" s="91"/>
      <c r="E1421" s="91"/>
      <c r="F1421" s="151"/>
      <c r="G1421" s="151"/>
      <c r="H1421" s="151"/>
      <c r="I1421" s="151"/>
      <c r="J1421" s="151"/>
      <c r="K1421" s="91"/>
      <c r="L1421" s="91"/>
      <c r="M1421" s="91"/>
      <c r="N1421" s="91"/>
      <c r="O1421" s="91"/>
      <c r="P1421" s="91"/>
      <c r="Q1421" s="91"/>
      <c r="R1421" s="9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</row>
    <row r="1422" spans="1:33" ht="12.75">
      <c r="A1422" s="69"/>
      <c r="B1422" s="81"/>
      <c r="C1422" s="81"/>
      <c r="D1422" s="81"/>
      <c r="E1422" s="81"/>
      <c r="F1422" s="151"/>
      <c r="G1422" s="151"/>
      <c r="H1422" s="157"/>
      <c r="I1422" s="157"/>
      <c r="J1422" s="157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</row>
    <row r="1423" spans="1:33" ht="12.75">
      <c r="A1423" s="69"/>
      <c r="B1423" s="81"/>
      <c r="C1423" s="81"/>
      <c r="D1423" s="81"/>
      <c r="E1423" s="81"/>
      <c r="F1423" s="151"/>
      <c r="G1423" s="151"/>
      <c r="H1423" s="157"/>
      <c r="I1423" s="157"/>
      <c r="J1423" s="157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</row>
    <row r="1424" spans="1:33" ht="10.5" customHeight="1">
      <c r="A1424" s="69"/>
      <c r="B1424" s="81"/>
      <c r="C1424" s="81"/>
      <c r="D1424" s="81"/>
      <c r="E1424" s="91"/>
      <c r="F1424" s="151"/>
      <c r="G1424" s="151"/>
      <c r="H1424" s="151"/>
      <c r="I1424" s="151"/>
      <c r="J1424" s="157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</row>
    <row r="1425" spans="1:33" ht="12.75">
      <c r="A1425" s="160"/>
      <c r="B1425" s="91"/>
      <c r="C1425" s="91"/>
      <c r="D1425" s="91"/>
      <c r="E1425" s="91"/>
      <c r="F1425" s="151"/>
      <c r="G1425" s="151"/>
      <c r="H1425" s="151"/>
      <c r="I1425" s="151"/>
      <c r="J1425" s="151"/>
      <c r="K1425" s="91"/>
      <c r="L1425" s="91"/>
      <c r="M1425" s="91"/>
      <c r="N1425" s="91"/>
      <c r="O1425" s="91"/>
      <c r="P1425" s="91"/>
      <c r="Q1425" s="91"/>
      <c r="R1425" s="9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</row>
    <row r="1426" spans="1:33" ht="12.75">
      <c r="A1426" s="69"/>
      <c r="B1426" s="91"/>
      <c r="C1426" s="91"/>
      <c r="D1426" s="91"/>
      <c r="E1426" s="91"/>
      <c r="F1426" s="151"/>
      <c r="G1426" s="151"/>
      <c r="H1426" s="151"/>
      <c r="I1426" s="151"/>
      <c r="J1426" s="151"/>
      <c r="K1426" s="151"/>
      <c r="L1426" s="91"/>
      <c r="M1426" s="91"/>
      <c r="N1426" s="91"/>
      <c r="O1426" s="91"/>
      <c r="P1426" s="91"/>
      <c r="Q1426" s="91"/>
      <c r="R1426" s="9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</row>
    <row r="1427" spans="1:33" ht="11.25" customHeight="1">
      <c r="A1427" s="69"/>
      <c r="B1427" s="81"/>
      <c r="C1427" s="81"/>
      <c r="D1427" s="81"/>
      <c r="E1427" s="81"/>
      <c r="F1427" s="151"/>
      <c r="G1427" s="151"/>
      <c r="H1427" s="157"/>
      <c r="I1427" s="157"/>
      <c r="J1427" s="157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</row>
    <row r="1428" spans="1:33" ht="12.75" customHeight="1">
      <c r="A1428" s="69"/>
      <c r="B1428" s="81"/>
      <c r="C1428" s="81"/>
      <c r="D1428" s="81"/>
      <c r="E1428" s="81"/>
      <c r="F1428" s="151"/>
      <c r="G1428" s="151"/>
      <c r="H1428" s="157"/>
      <c r="I1428" s="157"/>
      <c r="J1428" s="157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</row>
    <row r="1429" spans="1:33" ht="2.25" customHeight="1">
      <c r="A1429" s="69"/>
      <c r="B1429" s="77"/>
      <c r="C1429" s="81"/>
      <c r="D1429" s="81"/>
      <c r="E1429" s="81"/>
      <c r="F1429" s="151"/>
      <c r="G1429" s="151"/>
      <c r="H1429" s="151"/>
      <c r="I1429" s="151"/>
      <c r="J1429" s="157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</row>
    <row r="1430" spans="1:33" ht="18" customHeight="1" hidden="1">
      <c r="A1430" s="69"/>
      <c r="B1430" s="81"/>
      <c r="C1430" s="81"/>
      <c r="D1430" s="81"/>
      <c r="E1430" s="91"/>
      <c r="F1430" s="151"/>
      <c r="G1430" s="151"/>
      <c r="H1430" s="151"/>
      <c r="I1430" s="151"/>
      <c r="J1430" s="157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</row>
    <row r="1431" spans="1:33" ht="21.75" customHeight="1" hidden="1">
      <c r="A1431" s="69"/>
      <c r="B1431" s="81"/>
      <c r="C1431" s="81"/>
      <c r="D1431" s="81"/>
      <c r="E1431" s="91"/>
      <c r="F1431" s="151"/>
      <c r="G1431" s="151"/>
      <c r="H1431" s="151"/>
      <c r="I1431" s="151"/>
      <c r="J1431" s="157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</row>
    <row r="1432" spans="1:33" ht="24" customHeight="1" hidden="1">
      <c r="A1432" s="69"/>
      <c r="B1432" s="81"/>
      <c r="C1432" s="81"/>
      <c r="D1432" s="81"/>
      <c r="E1432" s="91"/>
      <c r="F1432" s="151"/>
      <c r="G1432" s="151"/>
      <c r="H1432" s="151"/>
      <c r="I1432" s="151"/>
      <c r="J1432" s="157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</row>
    <row r="1433" spans="1:33" ht="11.25" customHeight="1">
      <c r="A1433" s="69"/>
      <c r="B1433" s="81"/>
      <c r="C1433" s="81"/>
      <c r="D1433" s="81"/>
      <c r="E1433" s="91"/>
      <c r="F1433" s="151"/>
      <c r="G1433" s="151"/>
      <c r="H1433" s="151"/>
      <c r="I1433" s="151"/>
      <c r="J1433" s="157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</row>
    <row r="1434" spans="1:33" ht="12.75">
      <c r="A1434" s="69"/>
      <c r="B1434" s="91"/>
      <c r="C1434" s="91"/>
      <c r="D1434" s="91"/>
      <c r="E1434" s="91"/>
      <c r="F1434" s="151"/>
      <c r="G1434" s="151"/>
      <c r="H1434" s="151"/>
      <c r="I1434" s="151"/>
      <c r="J1434" s="151"/>
      <c r="K1434" s="91"/>
      <c r="L1434" s="91"/>
      <c r="M1434" s="91"/>
      <c r="N1434" s="91"/>
      <c r="O1434" s="91"/>
      <c r="P1434" s="91"/>
      <c r="Q1434" s="91"/>
      <c r="R1434" s="9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</row>
    <row r="1435" spans="1:33" ht="13.5" customHeight="1">
      <c r="A1435" s="69"/>
      <c r="B1435" s="81"/>
      <c r="C1435" s="81"/>
      <c r="D1435" s="81"/>
      <c r="E1435" s="81"/>
      <c r="F1435" s="151"/>
      <c r="G1435" s="151"/>
      <c r="H1435" s="157"/>
      <c r="I1435" s="157"/>
      <c r="J1435" s="157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</row>
    <row r="1436" spans="1:33" ht="10.5" customHeight="1">
      <c r="A1436" s="69"/>
      <c r="B1436" s="81"/>
      <c r="C1436" s="81"/>
      <c r="D1436" s="81"/>
      <c r="E1436" s="81"/>
      <c r="F1436" s="151"/>
      <c r="G1436" s="151"/>
      <c r="H1436" s="157"/>
      <c r="I1436" s="157"/>
      <c r="J1436" s="157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</row>
    <row r="1437" spans="1:33" ht="28.5" customHeight="1">
      <c r="A1437" s="69"/>
      <c r="B1437" s="64"/>
      <c r="C1437" s="81"/>
      <c r="D1437" s="81"/>
      <c r="E1437" s="81"/>
      <c r="F1437" s="151"/>
      <c r="G1437" s="151"/>
      <c r="H1437" s="157"/>
      <c r="I1437" s="157"/>
      <c r="J1437" s="157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</row>
    <row r="1438" spans="1:33" ht="11.25" customHeight="1">
      <c r="A1438" s="69"/>
      <c r="B1438" s="81"/>
      <c r="C1438" s="81"/>
      <c r="D1438" s="81"/>
      <c r="E1438" s="91"/>
      <c r="F1438" s="151"/>
      <c r="G1438" s="151"/>
      <c r="H1438" s="151"/>
      <c r="I1438" s="151"/>
      <c r="J1438" s="157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</row>
    <row r="1439" spans="1:33" ht="14.25" customHeight="1">
      <c r="A1439" s="160"/>
      <c r="B1439" s="91"/>
      <c r="C1439" s="91"/>
      <c r="D1439" s="91"/>
      <c r="E1439" s="91"/>
      <c r="F1439" s="151"/>
      <c r="G1439" s="151"/>
      <c r="H1439" s="151"/>
      <c r="I1439" s="151"/>
      <c r="J1439" s="151"/>
      <c r="K1439" s="91"/>
      <c r="L1439" s="91"/>
      <c r="M1439" s="91"/>
      <c r="N1439" s="91"/>
      <c r="O1439" s="91"/>
      <c r="P1439" s="91"/>
      <c r="Q1439" s="91"/>
      <c r="R1439" s="9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</row>
    <row r="1440" spans="1:33" ht="10.5" customHeight="1">
      <c r="A1440" s="69"/>
      <c r="B1440" s="91"/>
      <c r="C1440" s="91"/>
      <c r="D1440" s="91"/>
      <c r="E1440" s="91"/>
      <c r="F1440" s="151"/>
      <c r="G1440" s="151"/>
      <c r="H1440" s="151"/>
      <c r="I1440" s="151"/>
      <c r="J1440" s="15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</row>
    <row r="1441" spans="1:33" ht="0.75" customHeight="1">
      <c r="A1441" s="69"/>
      <c r="B1441" s="81"/>
      <c r="C1441" s="81"/>
      <c r="D1441" s="81"/>
      <c r="E1441" s="91"/>
      <c r="F1441" s="151"/>
      <c r="G1441" s="151"/>
      <c r="H1441" s="151"/>
      <c r="I1441" s="151"/>
      <c r="J1441" s="157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</row>
    <row r="1442" spans="1:33" ht="23.25" customHeight="1">
      <c r="A1442" s="69"/>
      <c r="B1442" s="77"/>
      <c r="C1442" s="81"/>
      <c r="D1442" s="81"/>
      <c r="E1442" s="81"/>
      <c r="F1442" s="151"/>
      <c r="G1442" s="151"/>
      <c r="H1442" s="157"/>
      <c r="I1442" s="157"/>
      <c r="J1442" s="157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</row>
    <row r="1443" spans="1:33" ht="0.75" customHeight="1">
      <c r="A1443" s="69"/>
      <c r="B1443" s="81"/>
      <c r="C1443" s="81"/>
      <c r="D1443" s="81"/>
      <c r="E1443" s="81"/>
      <c r="F1443" s="151"/>
      <c r="G1443" s="151"/>
      <c r="H1443" s="157"/>
      <c r="I1443" s="157"/>
      <c r="J1443" s="157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</row>
    <row r="1444" spans="2:33" ht="12.75" customHeight="1">
      <c r="B1444" s="81"/>
      <c r="C1444" s="81"/>
      <c r="D1444" s="81"/>
      <c r="E1444" s="81"/>
      <c r="F1444" s="151"/>
      <c r="G1444" s="151"/>
      <c r="H1444" s="157"/>
      <c r="I1444" s="157"/>
      <c r="J1444" s="157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</row>
    <row r="1445" spans="1:33" ht="9.75" customHeight="1">
      <c r="A1445" s="69"/>
      <c r="B1445" s="81"/>
      <c r="C1445" s="81"/>
      <c r="D1445" s="81"/>
      <c r="E1445" s="91"/>
      <c r="F1445" s="151"/>
      <c r="G1445" s="151"/>
      <c r="H1445" s="151"/>
      <c r="I1445" s="151"/>
      <c r="J1445" s="157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</row>
    <row r="1446" spans="1:33" ht="12" customHeight="1">
      <c r="A1446" s="69"/>
      <c r="B1446" s="91"/>
      <c r="C1446" s="91"/>
      <c r="D1446" s="91"/>
      <c r="E1446" s="91"/>
      <c r="F1446" s="151"/>
      <c r="G1446" s="151"/>
      <c r="H1446" s="151"/>
      <c r="I1446" s="151"/>
      <c r="J1446" s="15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  <c r="V1446" s="91"/>
      <c r="W1446" s="91"/>
      <c r="X1446" s="91"/>
      <c r="Y1446" s="91"/>
      <c r="Z1446" s="91"/>
      <c r="AA1446" s="91"/>
      <c r="AB1446" s="91"/>
      <c r="AC1446" s="91"/>
      <c r="AD1446" s="91"/>
      <c r="AE1446" s="91"/>
      <c r="AF1446" s="91"/>
      <c r="AG1446" s="91"/>
    </row>
    <row r="1447" spans="1:33" ht="13.5" customHeight="1">
      <c r="A1447" s="69"/>
      <c r="B1447" s="81"/>
      <c r="C1447" s="81"/>
      <c r="D1447" s="81"/>
      <c r="E1447" s="81"/>
      <c r="F1447" s="151"/>
      <c r="G1447" s="151"/>
      <c r="H1447" s="157"/>
      <c r="I1447" s="157"/>
      <c r="J1447" s="157"/>
      <c r="K1447" s="81"/>
      <c r="L1447" s="81"/>
      <c r="M1447" s="81"/>
      <c r="N1447" s="81"/>
      <c r="O1447" s="81"/>
      <c r="P1447" s="81"/>
      <c r="Q1447" s="8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</row>
    <row r="1448" spans="1:33" ht="13.5" customHeight="1">
      <c r="A1448" s="69"/>
      <c r="B1448" s="81"/>
      <c r="C1448" s="81"/>
      <c r="D1448" s="81"/>
      <c r="E1448" s="81"/>
      <c r="F1448" s="151"/>
      <c r="G1448" s="151"/>
      <c r="H1448" s="157"/>
      <c r="I1448" s="157"/>
      <c r="J1448" s="157"/>
      <c r="K1448" s="81"/>
      <c r="L1448" s="81"/>
      <c r="M1448" s="81"/>
      <c r="N1448" s="81"/>
      <c r="O1448" s="81"/>
      <c r="P1448" s="81"/>
      <c r="Q1448" s="81"/>
      <c r="R1448" s="91"/>
      <c r="S1448" s="91"/>
      <c r="T1448" s="91"/>
      <c r="U1448" s="91"/>
      <c r="V1448" s="91"/>
      <c r="W1448" s="91"/>
      <c r="X1448" s="91"/>
      <c r="Y1448" s="91"/>
      <c r="Z1448" s="91"/>
      <c r="AA1448" s="91"/>
      <c r="AB1448" s="91"/>
      <c r="AC1448" s="91"/>
      <c r="AD1448" s="91"/>
      <c r="AE1448" s="91"/>
      <c r="AF1448" s="91"/>
      <c r="AG1448" s="91"/>
    </row>
    <row r="1449" spans="1:33" ht="12" customHeight="1">
      <c r="A1449" s="69"/>
      <c r="B1449" s="113"/>
      <c r="C1449" s="113"/>
      <c r="D1449" s="113"/>
      <c r="E1449" s="81"/>
      <c r="F1449" s="151"/>
      <c r="G1449" s="151"/>
      <c r="H1449" s="157"/>
      <c r="I1449" s="157"/>
      <c r="J1449" s="169"/>
      <c r="K1449" s="113"/>
      <c r="L1449" s="113"/>
      <c r="M1449" s="113"/>
      <c r="N1449" s="113"/>
      <c r="O1449" s="113"/>
      <c r="P1449" s="113"/>
      <c r="Q1449" s="113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</row>
    <row r="1450" spans="1:33" ht="11.25" customHeight="1">
      <c r="A1450" s="69"/>
      <c r="B1450" s="81"/>
      <c r="C1450" s="81"/>
      <c r="D1450" s="81"/>
      <c r="E1450" s="81"/>
      <c r="F1450" s="151"/>
      <c r="G1450" s="151"/>
      <c r="H1450" s="157"/>
      <c r="I1450" s="157"/>
      <c r="J1450" s="157"/>
      <c r="K1450" s="81"/>
      <c r="L1450" s="81"/>
      <c r="M1450" s="81"/>
      <c r="N1450" s="81"/>
      <c r="O1450" s="81"/>
      <c r="P1450" s="81"/>
      <c r="Q1450" s="81"/>
      <c r="R1450" s="91"/>
      <c r="S1450" s="91"/>
      <c r="T1450" s="91"/>
      <c r="U1450" s="91"/>
      <c r="V1450" s="91"/>
      <c r="W1450" s="91"/>
      <c r="X1450" s="91"/>
      <c r="Y1450" s="91"/>
      <c r="Z1450" s="91"/>
      <c r="AA1450" s="91"/>
      <c r="AB1450" s="91"/>
      <c r="AC1450" s="91"/>
      <c r="AD1450" s="91"/>
      <c r="AE1450" s="91"/>
      <c r="AF1450" s="91"/>
      <c r="AG1450" s="91"/>
    </row>
    <row r="1451" spans="1:33" ht="6.75" customHeight="1">
      <c r="A1451" s="69"/>
      <c r="B1451" s="81"/>
      <c r="C1451" s="81"/>
      <c r="D1451" s="81"/>
      <c r="E1451" s="91"/>
      <c r="F1451" s="151"/>
      <c r="G1451" s="151"/>
      <c r="H1451" s="151"/>
      <c r="I1451" s="151"/>
      <c r="J1451" s="157"/>
      <c r="K1451" s="81"/>
      <c r="L1451" s="81"/>
      <c r="M1451" s="81"/>
      <c r="N1451" s="81"/>
      <c r="O1451" s="81"/>
      <c r="P1451" s="81"/>
      <c r="Q1451" s="81"/>
      <c r="R1451" s="91"/>
      <c r="S1451" s="91"/>
      <c r="T1451" s="91"/>
      <c r="U1451" s="91"/>
      <c r="V1451" s="91"/>
      <c r="W1451" s="91"/>
      <c r="X1451" s="91"/>
      <c r="Y1451" s="91"/>
      <c r="Z1451" s="91"/>
      <c r="AA1451" s="91"/>
      <c r="AB1451" s="91"/>
      <c r="AC1451" s="91"/>
      <c r="AD1451" s="91"/>
      <c r="AE1451" s="91"/>
      <c r="AF1451" s="91"/>
      <c r="AG1451" s="91"/>
    </row>
    <row r="1452" spans="1:33" ht="6" customHeight="1" hidden="1">
      <c r="A1452" s="69"/>
      <c r="B1452" s="81"/>
      <c r="C1452" s="81"/>
      <c r="D1452" s="81"/>
      <c r="E1452" s="91"/>
      <c r="F1452" s="151"/>
      <c r="G1452" s="151"/>
      <c r="H1452" s="151"/>
      <c r="I1452" s="151"/>
      <c r="J1452" s="157"/>
      <c r="K1452" s="81"/>
      <c r="L1452" s="81"/>
      <c r="M1452" s="81"/>
      <c r="N1452" s="81"/>
      <c r="O1452" s="81"/>
      <c r="P1452" s="81"/>
      <c r="Q1452" s="81"/>
      <c r="R1452" s="91"/>
      <c r="S1452" s="91"/>
      <c r="T1452" s="91"/>
      <c r="U1452" s="91"/>
      <c r="V1452" s="91"/>
      <c r="W1452" s="91"/>
      <c r="X1452" s="91"/>
      <c r="Y1452" s="91"/>
      <c r="Z1452" s="91"/>
      <c r="AA1452" s="91"/>
      <c r="AB1452" s="91"/>
      <c r="AC1452" s="91"/>
      <c r="AD1452" s="91"/>
      <c r="AE1452" s="91"/>
      <c r="AF1452" s="91"/>
      <c r="AG1452" s="91"/>
    </row>
    <row r="1453" spans="1:33" ht="17.25" customHeight="1">
      <c r="A1453" s="160"/>
      <c r="B1453" s="91"/>
      <c r="C1453" s="91"/>
      <c r="D1453" s="91"/>
      <c r="E1453" s="91"/>
      <c r="F1453" s="151"/>
      <c r="G1453" s="151"/>
      <c r="H1453" s="151"/>
      <c r="I1453" s="151"/>
      <c r="J1453" s="151"/>
      <c r="K1453" s="91"/>
      <c r="L1453" s="81"/>
      <c r="M1453" s="81"/>
      <c r="N1453" s="81"/>
      <c r="O1453" s="81"/>
      <c r="P1453" s="81"/>
      <c r="Q1453" s="81"/>
      <c r="R1453" s="91"/>
      <c r="S1453" s="91"/>
      <c r="T1453" s="91"/>
      <c r="U1453" s="91"/>
      <c r="V1453" s="91"/>
      <c r="W1453" s="91"/>
      <c r="X1453" s="91"/>
      <c r="Y1453" s="91"/>
      <c r="Z1453" s="91"/>
      <c r="AA1453" s="91"/>
      <c r="AB1453" s="91"/>
      <c r="AC1453" s="91"/>
      <c r="AD1453" s="91"/>
      <c r="AE1453" s="91"/>
      <c r="AF1453" s="91"/>
      <c r="AG1453" s="91"/>
    </row>
    <row r="1454" spans="1:33" ht="15" customHeight="1">
      <c r="A1454" s="69"/>
      <c r="B1454" s="91"/>
      <c r="C1454" s="91"/>
      <c r="D1454" s="91"/>
      <c r="E1454" s="91"/>
      <c r="F1454" s="151"/>
      <c r="G1454" s="151"/>
      <c r="H1454" s="151"/>
      <c r="I1454" s="151"/>
      <c r="J1454" s="151"/>
      <c r="K1454" s="91"/>
      <c r="L1454" s="81"/>
      <c r="M1454" s="81"/>
      <c r="N1454" s="81"/>
      <c r="O1454" s="81"/>
      <c r="P1454" s="81"/>
      <c r="Q1454" s="81"/>
      <c r="R1454" s="91"/>
      <c r="S1454" s="91"/>
      <c r="T1454" s="91"/>
      <c r="U1454" s="91"/>
      <c r="V1454" s="91"/>
      <c r="W1454" s="91"/>
      <c r="X1454" s="91"/>
      <c r="Y1454" s="91"/>
      <c r="Z1454" s="91"/>
      <c r="AA1454" s="91"/>
      <c r="AB1454" s="91"/>
      <c r="AC1454" s="91"/>
      <c r="AD1454" s="91"/>
      <c r="AE1454" s="91"/>
      <c r="AF1454" s="91"/>
      <c r="AG1454" s="91"/>
    </row>
    <row r="1455" spans="1:33" ht="14.25" customHeight="1">
      <c r="A1455" s="69"/>
      <c r="B1455" s="81"/>
      <c r="C1455" s="81"/>
      <c r="D1455" s="81"/>
      <c r="E1455" s="81"/>
      <c r="F1455" s="151"/>
      <c r="G1455" s="151"/>
      <c r="H1455" s="157"/>
      <c r="I1455" s="157"/>
      <c r="J1455" s="157"/>
      <c r="K1455" s="81"/>
      <c r="L1455" s="81"/>
      <c r="M1455" s="81"/>
      <c r="N1455" s="81"/>
      <c r="O1455" s="81"/>
      <c r="P1455" s="81"/>
      <c r="Q1455" s="81"/>
      <c r="R1455" s="91"/>
      <c r="S1455" s="91"/>
      <c r="T1455" s="91"/>
      <c r="U1455" s="91"/>
      <c r="V1455" s="91"/>
      <c r="W1455" s="91"/>
      <c r="X1455" s="91"/>
      <c r="Y1455" s="91"/>
      <c r="Z1455" s="91"/>
      <c r="AA1455" s="91"/>
      <c r="AB1455" s="91"/>
      <c r="AC1455" s="91"/>
      <c r="AD1455" s="91"/>
      <c r="AE1455" s="91"/>
      <c r="AF1455" s="91"/>
      <c r="AG1455" s="91"/>
    </row>
    <row r="1456" spans="1:33" ht="25.5" customHeight="1" hidden="1">
      <c r="A1456" s="69"/>
      <c r="B1456" s="77"/>
      <c r="C1456" s="81"/>
      <c r="D1456" s="81"/>
      <c r="E1456" s="81"/>
      <c r="F1456" s="151"/>
      <c r="G1456" s="151"/>
      <c r="H1456" s="151"/>
      <c r="I1456" s="151"/>
      <c r="J1456" s="157"/>
      <c r="K1456" s="81"/>
      <c r="L1456" s="81"/>
      <c r="M1456" s="81"/>
      <c r="N1456" s="81"/>
      <c r="O1456" s="81"/>
      <c r="P1456" s="81"/>
      <c r="Q1456" s="81"/>
      <c r="R1456" s="91"/>
      <c r="S1456" s="91"/>
      <c r="T1456" s="91"/>
      <c r="U1456" s="91"/>
      <c r="V1456" s="91"/>
      <c r="W1456" s="91"/>
      <c r="X1456" s="91"/>
      <c r="Y1456" s="91"/>
      <c r="Z1456" s="91"/>
      <c r="AA1456" s="91"/>
      <c r="AB1456" s="91"/>
      <c r="AC1456" s="91"/>
      <c r="AD1456" s="91"/>
      <c r="AE1456" s="91"/>
      <c r="AF1456" s="91"/>
      <c r="AG1456" s="91"/>
    </row>
    <row r="1457" spans="1:33" ht="1.5" customHeight="1" hidden="1">
      <c r="A1457" s="69"/>
      <c r="B1457" s="81"/>
      <c r="C1457" s="81"/>
      <c r="D1457" s="81"/>
      <c r="E1457" s="81"/>
      <c r="F1457" s="151"/>
      <c r="G1457" s="151"/>
      <c r="H1457" s="151"/>
      <c r="I1457" s="151"/>
      <c r="J1457" s="157"/>
      <c r="K1457" s="81"/>
      <c r="L1457" s="81"/>
      <c r="M1457" s="81"/>
      <c r="N1457" s="81"/>
      <c r="O1457" s="81"/>
      <c r="P1457" s="81"/>
      <c r="Q1457" s="81"/>
      <c r="R1457" s="91"/>
      <c r="S1457" s="91"/>
      <c r="T1457" s="91"/>
      <c r="U1457" s="91"/>
      <c r="V1457" s="91"/>
      <c r="W1457" s="91"/>
      <c r="X1457" s="91"/>
      <c r="Y1457" s="91"/>
      <c r="Z1457" s="91"/>
      <c r="AA1457" s="91"/>
      <c r="AB1457" s="91"/>
      <c r="AC1457" s="91"/>
      <c r="AD1457" s="91"/>
      <c r="AE1457" s="91"/>
      <c r="AF1457" s="91"/>
      <c r="AG1457" s="91"/>
    </row>
    <row r="1458" spans="1:33" ht="0.75" customHeight="1" hidden="1">
      <c r="A1458" s="69"/>
      <c r="B1458" s="81"/>
      <c r="C1458" s="81"/>
      <c r="D1458" s="81"/>
      <c r="E1458" s="81"/>
      <c r="F1458" s="151"/>
      <c r="G1458" s="151"/>
      <c r="H1458" s="151"/>
      <c r="I1458" s="151"/>
      <c r="J1458" s="157"/>
      <c r="K1458" s="81"/>
      <c r="L1458" s="81"/>
      <c r="M1458" s="81"/>
      <c r="N1458" s="81"/>
      <c r="O1458" s="81"/>
      <c r="P1458" s="81"/>
      <c r="Q1458" s="81"/>
      <c r="R1458" s="91"/>
      <c r="S1458" s="91"/>
      <c r="T1458" s="91"/>
      <c r="U1458" s="91"/>
      <c r="V1458" s="91"/>
      <c r="W1458" s="91"/>
      <c r="X1458" s="91"/>
      <c r="Y1458" s="91"/>
      <c r="Z1458" s="91"/>
      <c r="AA1458" s="91"/>
      <c r="AB1458" s="91"/>
      <c r="AC1458" s="91"/>
      <c r="AD1458" s="91"/>
      <c r="AE1458" s="91"/>
      <c r="AF1458" s="91"/>
      <c r="AG1458" s="91"/>
    </row>
    <row r="1459" spans="1:33" ht="16.5" customHeight="1" hidden="1">
      <c r="A1459" s="69"/>
      <c r="B1459" s="81"/>
      <c r="C1459" s="81"/>
      <c r="D1459" s="81"/>
      <c r="E1459" s="81"/>
      <c r="F1459" s="151"/>
      <c r="G1459" s="151"/>
      <c r="H1459" s="151"/>
      <c r="I1459" s="151"/>
      <c r="J1459" s="157"/>
      <c r="K1459" s="81"/>
      <c r="L1459" s="81"/>
      <c r="M1459" s="81"/>
      <c r="N1459" s="81"/>
      <c r="O1459" s="81"/>
      <c r="P1459" s="81"/>
      <c r="Q1459" s="81"/>
      <c r="R1459" s="91"/>
      <c r="S1459" s="91"/>
      <c r="T1459" s="91"/>
      <c r="U1459" s="91"/>
      <c r="V1459" s="91"/>
      <c r="W1459" s="91"/>
      <c r="X1459" s="91"/>
      <c r="Y1459" s="91"/>
      <c r="Z1459" s="91"/>
      <c r="AA1459" s="91"/>
      <c r="AB1459" s="91"/>
      <c r="AC1459" s="91"/>
      <c r="AD1459" s="91"/>
      <c r="AE1459" s="91"/>
      <c r="AF1459" s="91"/>
      <c r="AG1459" s="91"/>
    </row>
    <row r="1460" spans="1:33" ht="15.75" customHeight="1">
      <c r="A1460" s="69"/>
      <c r="B1460" s="81"/>
      <c r="C1460" s="81"/>
      <c r="D1460" s="81"/>
      <c r="E1460" s="91"/>
      <c r="F1460" s="151"/>
      <c r="G1460" s="151"/>
      <c r="H1460" s="151"/>
      <c r="I1460" s="151"/>
      <c r="J1460" s="157"/>
      <c r="K1460" s="81"/>
      <c r="L1460" s="81"/>
      <c r="M1460" s="81"/>
      <c r="N1460" s="81"/>
      <c r="O1460" s="81"/>
      <c r="P1460" s="81"/>
      <c r="Q1460" s="81"/>
      <c r="R1460" s="91"/>
      <c r="S1460" s="91"/>
      <c r="T1460" s="91"/>
      <c r="U1460" s="91"/>
      <c r="V1460" s="91"/>
      <c r="W1460" s="91"/>
      <c r="X1460" s="91"/>
      <c r="Y1460" s="91"/>
      <c r="Z1460" s="91"/>
      <c r="AA1460" s="91"/>
      <c r="AB1460" s="91"/>
      <c r="AC1460" s="91"/>
      <c r="AD1460" s="91"/>
      <c r="AE1460" s="91"/>
      <c r="AF1460" s="91"/>
      <c r="AG1460" s="91"/>
    </row>
    <row r="1461" spans="1:33" ht="13.5" customHeight="1">
      <c r="A1461" s="69"/>
      <c r="B1461" s="91"/>
      <c r="C1461" s="91"/>
      <c r="D1461" s="91"/>
      <c r="E1461" s="91"/>
      <c r="F1461" s="151"/>
      <c r="G1461" s="151"/>
      <c r="H1461" s="151"/>
      <c r="I1461" s="151"/>
      <c r="J1461" s="151"/>
      <c r="K1461" s="91"/>
      <c r="L1461" s="81"/>
      <c r="M1461" s="81"/>
      <c r="N1461" s="81"/>
      <c r="O1461" s="81"/>
      <c r="P1461" s="81"/>
      <c r="Q1461" s="81"/>
      <c r="R1461" s="91"/>
      <c r="S1461" s="91"/>
      <c r="T1461" s="91"/>
      <c r="U1461" s="91"/>
      <c r="V1461" s="91"/>
      <c r="W1461" s="91"/>
      <c r="X1461" s="91"/>
      <c r="Y1461" s="91"/>
      <c r="Z1461" s="91"/>
      <c r="AA1461" s="91"/>
      <c r="AB1461" s="91"/>
      <c r="AC1461" s="91"/>
      <c r="AD1461" s="91"/>
      <c r="AE1461" s="91"/>
      <c r="AF1461" s="91"/>
      <c r="AG1461" s="91"/>
    </row>
    <row r="1462" spans="1:33" ht="12" customHeight="1">
      <c r="A1462" s="69"/>
      <c r="B1462" s="81"/>
      <c r="C1462" s="81"/>
      <c r="D1462" s="81"/>
      <c r="E1462" s="81"/>
      <c r="F1462" s="151"/>
      <c r="G1462" s="151"/>
      <c r="H1462" s="157"/>
      <c r="I1462" s="157"/>
      <c r="J1462" s="157"/>
      <c r="K1462" s="81"/>
      <c r="L1462" s="81"/>
      <c r="M1462" s="81"/>
      <c r="N1462" s="81"/>
      <c r="O1462" s="81"/>
      <c r="P1462" s="81"/>
      <c r="Q1462" s="81"/>
      <c r="R1462" s="91"/>
      <c r="S1462" s="91"/>
      <c r="T1462" s="91"/>
      <c r="U1462" s="91"/>
      <c r="V1462" s="91"/>
      <c r="W1462" s="91"/>
      <c r="X1462" s="91"/>
      <c r="Y1462" s="91"/>
      <c r="Z1462" s="91"/>
      <c r="AA1462" s="91"/>
      <c r="AB1462" s="91"/>
      <c r="AC1462" s="91"/>
      <c r="AD1462" s="91"/>
      <c r="AE1462" s="91"/>
      <c r="AF1462" s="91"/>
      <c r="AG1462" s="91"/>
    </row>
    <row r="1463" spans="1:33" ht="12.75" customHeight="1" hidden="1">
      <c r="A1463" s="69"/>
      <c r="B1463" s="81"/>
      <c r="C1463" s="81"/>
      <c r="D1463" s="81"/>
      <c r="E1463" s="81"/>
      <c r="F1463" s="151"/>
      <c r="G1463" s="151"/>
      <c r="H1463" s="157"/>
      <c r="I1463" s="157"/>
      <c r="J1463" s="157"/>
      <c r="K1463" s="81"/>
      <c r="L1463" s="81"/>
      <c r="M1463" s="81"/>
      <c r="N1463" s="81"/>
      <c r="O1463" s="81"/>
      <c r="P1463" s="81"/>
      <c r="Q1463" s="81"/>
      <c r="R1463" s="91"/>
      <c r="S1463" s="91"/>
      <c r="T1463" s="91"/>
      <c r="U1463" s="91"/>
      <c r="V1463" s="91"/>
      <c r="W1463" s="91"/>
      <c r="X1463" s="91"/>
      <c r="Y1463" s="91"/>
      <c r="Z1463" s="91"/>
      <c r="AA1463" s="91"/>
      <c r="AB1463" s="91"/>
      <c r="AC1463" s="91"/>
      <c r="AD1463" s="91"/>
      <c r="AE1463" s="91"/>
      <c r="AF1463" s="91"/>
      <c r="AG1463" s="91"/>
    </row>
    <row r="1464" spans="1:33" ht="15" customHeight="1">
      <c r="A1464" s="69"/>
      <c r="B1464" s="81"/>
      <c r="C1464" s="81"/>
      <c r="D1464" s="81"/>
      <c r="E1464" s="81"/>
      <c r="F1464" s="151"/>
      <c r="G1464" s="151"/>
      <c r="H1464" s="157"/>
      <c r="I1464" s="157"/>
      <c r="J1464" s="157"/>
      <c r="K1464" s="81"/>
      <c r="L1464" s="81"/>
      <c r="M1464" s="81"/>
      <c r="N1464" s="81"/>
      <c r="O1464" s="81"/>
      <c r="P1464" s="81"/>
      <c r="Q1464" s="81"/>
      <c r="R1464" s="91"/>
      <c r="S1464" s="91"/>
      <c r="T1464" s="91"/>
      <c r="U1464" s="91"/>
      <c r="V1464" s="91"/>
      <c r="W1464" s="91"/>
      <c r="X1464" s="91"/>
      <c r="Y1464" s="91"/>
      <c r="Z1464" s="91"/>
      <c r="AA1464" s="91"/>
      <c r="AB1464" s="91"/>
      <c r="AC1464" s="91"/>
      <c r="AD1464" s="91"/>
      <c r="AE1464" s="91"/>
      <c r="AF1464" s="91"/>
      <c r="AG1464" s="91"/>
    </row>
    <row r="1465" spans="1:33" ht="11.25" customHeight="1">
      <c r="A1465" s="69"/>
      <c r="B1465" s="81"/>
      <c r="C1465" s="81"/>
      <c r="D1465" s="81"/>
      <c r="E1465" s="91"/>
      <c r="F1465" s="151"/>
      <c r="G1465" s="151"/>
      <c r="H1465" s="151"/>
      <c r="I1465" s="151"/>
      <c r="J1465" s="157"/>
      <c r="K1465" s="81"/>
      <c r="L1465" s="81"/>
      <c r="M1465" s="81"/>
      <c r="N1465" s="81"/>
      <c r="O1465" s="81"/>
      <c r="P1465" s="81"/>
      <c r="Q1465" s="81"/>
      <c r="R1465" s="91"/>
      <c r="S1465" s="91"/>
      <c r="T1465" s="91"/>
      <c r="U1465" s="91"/>
      <c r="V1465" s="91"/>
      <c r="W1465" s="91"/>
      <c r="X1465" s="91"/>
      <c r="Y1465" s="91"/>
      <c r="Z1465" s="91"/>
      <c r="AA1465" s="91"/>
      <c r="AB1465" s="91"/>
      <c r="AC1465" s="91"/>
      <c r="AD1465" s="91"/>
      <c r="AE1465" s="91"/>
      <c r="AF1465" s="91"/>
      <c r="AG1465" s="91"/>
    </row>
    <row r="1466" spans="1:33" ht="31.5" customHeight="1">
      <c r="A1466" s="160"/>
      <c r="B1466" s="125"/>
      <c r="C1466" s="91"/>
      <c r="D1466" s="91"/>
      <c r="E1466" s="91"/>
      <c r="F1466" s="151"/>
      <c r="G1466" s="151"/>
      <c r="H1466" s="151"/>
      <c r="I1466" s="151"/>
      <c r="J1466" s="151"/>
      <c r="K1466" s="81"/>
      <c r="L1466" s="81"/>
      <c r="M1466" s="81"/>
      <c r="N1466" s="81"/>
      <c r="O1466" s="81"/>
      <c r="P1466" s="81"/>
      <c r="Q1466" s="81"/>
      <c r="R1466" s="91"/>
      <c r="S1466" s="91"/>
      <c r="T1466" s="91"/>
      <c r="U1466" s="91"/>
      <c r="V1466" s="91"/>
      <c r="W1466" s="91"/>
      <c r="X1466" s="91"/>
      <c r="Y1466" s="91"/>
      <c r="Z1466" s="91"/>
      <c r="AA1466" s="91"/>
      <c r="AB1466" s="91"/>
      <c r="AC1466" s="91"/>
      <c r="AD1466" s="91"/>
      <c r="AE1466" s="91"/>
      <c r="AF1466" s="91"/>
      <c r="AG1466" s="91"/>
    </row>
    <row r="1467" spans="1:33" ht="13.5" customHeight="1">
      <c r="A1467" s="69"/>
      <c r="B1467" s="91"/>
      <c r="C1467" s="91"/>
      <c r="D1467" s="91"/>
      <c r="E1467" s="91"/>
      <c r="F1467" s="151"/>
      <c r="G1467" s="151"/>
      <c r="H1467" s="151"/>
      <c r="I1467" s="151"/>
      <c r="J1467" s="151"/>
      <c r="K1467" s="81"/>
      <c r="L1467" s="81"/>
      <c r="M1467" s="81"/>
      <c r="N1467" s="81"/>
      <c r="O1467" s="81"/>
      <c r="P1467" s="81"/>
      <c r="Q1467" s="81"/>
      <c r="R1467" s="91"/>
      <c r="S1467" s="91"/>
      <c r="T1467" s="91"/>
      <c r="U1467" s="91"/>
      <c r="V1467" s="91"/>
      <c r="W1467" s="91"/>
      <c r="X1467" s="91"/>
      <c r="Y1467" s="91"/>
      <c r="Z1467" s="91"/>
      <c r="AA1467" s="91"/>
      <c r="AB1467" s="91"/>
      <c r="AC1467" s="91"/>
      <c r="AD1467" s="91"/>
      <c r="AE1467" s="91"/>
      <c r="AF1467" s="91"/>
      <c r="AG1467" s="91"/>
    </row>
    <row r="1468" spans="1:33" ht="0.75" customHeight="1">
      <c r="A1468" s="69"/>
      <c r="B1468" s="81"/>
      <c r="C1468" s="81"/>
      <c r="D1468" s="81"/>
      <c r="E1468" s="81"/>
      <c r="F1468" s="151"/>
      <c r="G1468" s="151"/>
      <c r="H1468" s="151"/>
      <c r="I1468" s="151"/>
      <c r="J1468" s="157"/>
      <c r="K1468" s="81"/>
      <c r="L1468" s="81"/>
      <c r="M1468" s="81"/>
      <c r="N1468" s="81"/>
      <c r="O1468" s="81"/>
      <c r="P1468" s="81"/>
      <c r="Q1468" s="81"/>
      <c r="R1468" s="91"/>
      <c r="S1468" s="91"/>
      <c r="T1468" s="91"/>
      <c r="U1468" s="91"/>
      <c r="V1468" s="91"/>
      <c r="W1468" s="91"/>
      <c r="X1468" s="91"/>
      <c r="Y1468" s="91"/>
      <c r="Z1468" s="91"/>
      <c r="AA1468" s="91"/>
      <c r="AB1468" s="91"/>
      <c r="AC1468" s="91"/>
      <c r="AD1468" s="91"/>
      <c r="AE1468" s="91"/>
      <c r="AF1468" s="91"/>
      <c r="AG1468" s="91"/>
    </row>
    <row r="1469" spans="1:33" ht="2.25" customHeight="1" hidden="1">
      <c r="A1469" s="69"/>
      <c r="B1469" s="77"/>
      <c r="C1469" s="81"/>
      <c r="D1469" s="81"/>
      <c r="E1469" s="91"/>
      <c r="F1469" s="151"/>
      <c r="G1469" s="151"/>
      <c r="H1469" s="151"/>
      <c r="I1469" s="151"/>
      <c r="J1469" s="157"/>
      <c r="K1469" s="81"/>
      <c r="L1469" s="81"/>
      <c r="M1469" s="81"/>
      <c r="N1469" s="81"/>
      <c r="O1469" s="81"/>
      <c r="P1469" s="81"/>
      <c r="Q1469" s="81"/>
      <c r="R1469" s="91"/>
      <c r="S1469" s="91"/>
      <c r="T1469" s="91"/>
      <c r="U1469" s="91"/>
      <c r="V1469" s="91"/>
      <c r="W1469" s="91"/>
      <c r="X1469" s="91"/>
      <c r="Y1469" s="91"/>
      <c r="Z1469" s="91"/>
      <c r="AA1469" s="91"/>
      <c r="AB1469" s="91"/>
      <c r="AC1469" s="91"/>
      <c r="AD1469" s="91"/>
      <c r="AE1469" s="91"/>
      <c r="AF1469" s="91"/>
      <c r="AG1469" s="91"/>
    </row>
    <row r="1470" spans="1:33" ht="35.25" customHeight="1">
      <c r="A1470" s="69"/>
      <c r="B1470" s="77"/>
      <c r="C1470" s="81"/>
      <c r="D1470" s="81"/>
      <c r="E1470" s="81"/>
      <c r="F1470" s="151"/>
      <c r="G1470" s="151"/>
      <c r="H1470" s="151"/>
      <c r="I1470" s="151"/>
      <c r="J1470" s="157"/>
      <c r="K1470" s="81"/>
      <c r="L1470" s="81"/>
      <c r="M1470" s="81"/>
      <c r="N1470" s="81"/>
      <c r="O1470" s="81"/>
      <c r="P1470" s="81"/>
      <c r="Q1470" s="81"/>
      <c r="R1470" s="91"/>
      <c r="S1470" s="91"/>
      <c r="T1470" s="91"/>
      <c r="U1470" s="91"/>
      <c r="V1470" s="91"/>
      <c r="W1470" s="91"/>
      <c r="X1470" s="91"/>
      <c r="Y1470" s="91"/>
      <c r="Z1470" s="91"/>
      <c r="AA1470" s="91"/>
      <c r="AB1470" s="91"/>
      <c r="AC1470" s="91"/>
      <c r="AD1470" s="91"/>
      <c r="AE1470" s="91"/>
      <c r="AF1470" s="91"/>
      <c r="AG1470" s="91"/>
    </row>
    <row r="1471" spans="1:33" ht="4.5" customHeight="1" hidden="1">
      <c r="A1471" s="69"/>
      <c r="B1471" s="81"/>
      <c r="C1471" s="81"/>
      <c r="D1471" s="81"/>
      <c r="E1471" s="81"/>
      <c r="F1471" s="151"/>
      <c r="G1471" s="151"/>
      <c r="H1471" s="151"/>
      <c r="I1471" s="151"/>
      <c r="J1471" s="157"/>
      <c r="K1471" s="81"/>
      <c r="L1471" s="81"/>
      <c r="M1471" s="81"/>
      <c r="N1471" s="81"/>
      <c r="O1471" s="81"/>
      <c r="P1471" s="81"/>
      <c r="Q1471" s="81"/>
      <c r="R1471" s="91"/>
      <c r="S1471" s="91"/>
      <c r="T1471" s="91"/>
      <c r="U1471" s="91"/>
      <c r="V1471" s="91"/>
      <c r="W1471" s="91"/>
      <c r="X1471" s="91"/>
      <c r="Y1471" s="91"/>
      <c r="Z1471" s="91"/>
      <c r="AA1471" s="91"/>
      <c r="AB1471" s="91"/>
      <c r="AC1471" s="91"/>
      <c r="AD1471" s="91"/>
      <c r="AE1471" s="91"/>
      <c r="AF1471" s="91"/>
      <c r="AG1471" s="91"/>
    </row>
    <row r="1472" spans="1:33" ht="14.25" customHeight="1">
      <c r="A1472" s="69"/>
      <c r="B1472" s="81"/>
      <c r="C1472" s="81"/>
      <c r="D1472" s="81"/>
      <c r="E1472" s="91"/>
      <c r="F1472" s="151"/>
      <c r="G1472" s="151"/>
      <c r="H1472" s="151"/>
      <c r="I1472" s="151"/>
      <c r="J1472" s="157"/>
      <c r="K1472" s="81"/>
      <c r="L1472" s="81"/>
      <c r="M1472" s="81"/>
      <c r="N1472" s="81"/>
      <c r="O1472" s="81"/>
      <c r="P1472" s="81"/>
      <c r="Q1472" s="81"/>
      <c r="R1472" s="91"/>
      <c r="S1472" s="91"/>
      <c r="T1472" s="91"/>
      <c r="U1472" s="91"/>
      <c r="V1472" s="91"/>
      <c r="W1472" s="91"/>
      <c r="X1472" s="91"/>
      <c r="Y1472" s="91"/>
      <c r="Z1472" s="91"/>
      <c r="AA1472" s="91"/>
      <c r="AB1472" s="91"/>
      <c r="AC1472" s="91"/>
      <c r="AD1472" s="91"/>
      <c r="AE1472" s="91"/>
      <c r="AF1472" s="91"/>
      <c r="AG1472" s="91"/>
    </row>
    <row r="1473" spans="1:33" ht="21.75" customHeight="1">
      <c r="A1473" s="69"/>
      <c r="B1473" s="91"/>
      <c r="C1473" s="91"/>
      <c r="D1473" s="91"/>
      <c r="E1473" s="91"/>
      <c r="F1473" s="151"/>
      <c r="G1473" s="151"/>
      <c r="H1473" s="151"/>
      <c r="I1473" s="151"/>
      <c r="J1473" s="151"/>
      <c r="K1473" s="81"/>
      <c r="L1473" s="81"/>
      <c r="M1473" s="81"/>
      <c r="N1473" s="81"/>
      <c r="O1473" s="81"/>
      <c r="P1473" s="81"/>
      <c r="Q1473" s="8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</row>
    <row r="1474" spans="1:33" ht="13.5" customHeight="1">
      <c r="A1474" s="69"/>
      <c r="B1474" s="81"/>
      <c r="C1474" s="81"/>
      <c r="D1474" s="81"/>
      <c r="E1474" s="81"/>
      <c r="F1474" s="151"/>
      <c r="G1474" s="151"/>
      <c r="H1474" s="151"/>
      <c r="I1474" s="151"/>
      <c r="J1474" s="157"/>
      <c r="K1474" s="81"/>
      <c r="L1474" s="81"/>
      <c r="M1474" s="81"/>
      <c r="N1474" s="81"/>
      <c r="O1474" s="81"/>
      <c r="P1474" s="81"/>
      <c r="Q1474" s="81"/>
      <c r="R1474" s="91"/>
      <c r="S1474" s="91"/>
      <c r="T1474" s="91"/>
      <c r="U1474" s="91"/>
      <c r="V1474" s="91"/>
      <c r="W1474" s="91"/>
      <c r="X1474" s="91"/>
      <c r="Y1474" s="91"/>
      <c r="Z1474" s="91"/>
      <c r="AA1474" s="91"/>
      <c r="AB1474" s="91"/>
      <c r="AC1474" s="91"/>
      <c r="AD1474" s="91"/>
      <c r="AE1474" s="91"/>
      <c r="AF1474" s="91"/>
      <c r="AG1474" s="91"/>
    </row>
    <row r="1475" spans="1:33" ht="12.75" customHeight="1">
      <c r="A1475" s="69"/>
      <c r="B1475" s="81"/>
      <c r="C1475" s="81"/>
      <c r="D1475" s="81"/>
      <c r="E1475" s="81"/>
      <c r="F1475" s="151"/>
      <c r="G1475" s="151"/>
      <c r="H1475" s="151"/>
      <c r="I1475" s="151"/>
      <c r="J1475" s="157"/>
      <c r="K1475" s="81"/>
      <c r="L1475" s="81"/>
      <c r="M1475" s="81"/>
      <c r="N1475" s="81"/>
      <c r="O1475" s="81"/>
      <c r="P1475" s="81"/>
      <c r="Q1475" s="81"/>
      <c r="R1475" s="91"/>
      <c r="S1475" s="91"/>
      <c r="T1475" s="91"/>
      <c r="U1475" s="91"/>
      <c r="V1475" s="91"/>
      <c r="W1475" s="91"/>
      <c r="X1475" s="91"/>
      <c r="Y1475" s="91"/>
      <c r="Z1475" s="91"/>
      <c r="AA1475" s="91"/>
      <c r="AB1475" s="91"/>
      <c r="AC1475" s="91"/>
      <c r="AD1475" s="91"/>
      <c r="AE1475" s="91"/>
      <c r="AF1475" s="91"/>
      <c r="AG1475" s="91"/>
    </row>
    <row r="1476" spans="1:33" ht="3" customHeight="1" hidden="1">
      <c r="A1476" s="69"/>
      <c r="B1476" s="113"/>
      <c r="C1476" s="113"/>
      <c r="D1476" s="113"/>
      <c r="E1476" s="91"/>
      <c r="F1476" s="151"/>
      <c r="G1476" s="151"/>
      <c r="H1476" s="151"/>
      <c r="I1476" s="151"/>
      <c r="J1476" s="169"/>
      <c r="K1476" s="81"/>
      <c r="L1476" s="81"/>
      <c r="M1476" s="81"/>
      <c r="N1476" s="81"/>
      <c r="O1476" s="81"/>
      <c r="P1476" s="81"/>
      <c r="Q1476" s="81"/>
      <c r="R1476" s="91"/>
      <c r="S1476" s="91"/>
      <c r="T1476" s="91"/>
      <c r="U1476" s="91"/>
      <c r="V1476" s="91"/>
      <c r="W1476" s="91"/>
      <c r="X1476" s="91"/>
      <c r="Y1476" s="91"/>
      <c r="Z1476" s="91"/>
      <c r="AA1476" s="91"/>
      <c r="AB1476" s="91"/>
      <c r="AC1476" s="91"/>
      <c r="AD1476" s="91"/>
      <c r="AE1476" s="91"/>
      <c r="AF1476" s="91"/>
      <c r="AG1476" s="91"/>
    </row>
    <row r="1477" spans="1:33" ht="13.5" customHeight="1" hidden="1">
      <c r="A1477" s="69"/>
      <c r="B1477" s="81"/>
      <c r="C1477" s="81"/>
      <c r="D1477" s="81"/>
      <c r="E1477" s="91"/>
      <c r="F1477" s="151"/>
      <c r="G1477" s="151"/>
      <c r="H1477" s="151"/>
      <c r="I1477" s="151"/>
      <c r="J1477" s="157"/>
      <c r="K1477" s="81"/>
      <c r="L1477" s="81"/>
      <c r="M1477" s="81"/>
      <c r="N1477" s="81"/>
      <c r="O1477" s="81"/>
      <c r="P1477" s="81"/>
      <c r="Q1477" s="81"/>
      <c r="R1477" s="91"/>
      <c r="S1477" s="91"/>
      <c r="T1477" s="91"/>
      <c r="U1477" s="91"/>
      <c r="V1477" s="91"/>
      <c r="W1477" s="91"/>
      <c r="X1477" s="91"/>
      <c r="Y1477" s="91"/>
      <c r="Z1477" s="91"/>
      <c r="AA1477" s="91"/>
      <c r="AB1477" s="91"/>
      <c r="AC1477" s="91"/>
      <c r="AD1477" s="91"/>
      <c r="AE1477" s="91"/>
      <c r="AF1477" s="91"/>
      <c r="AG1477" s="91"/>
    </row>
    <row r="1478" spans="1:33" ht="13.5" customHeight="1">
      <c r="A1478" s="69"/>
      <c r="B1478" s="81"/>
      <c r="C1478" s="81"/>
      <c r="D1478" s="81"/>
      <c r="E1478" s="91"/>
      <c r="F1478" s="151"/>
      <c r="G1478" s="151"/>
      <c r="H1478" s="151"/>
      <c r="I1478" s="151"/>
      <c r="J1478" s="157"/>
      <c r="K1478" s="81"/>
      <c r="L1478" s="81"/>
      <c r="M1478" s="81"/>
      <c r="N1478" s="81"/>
      <c r="O1478" s="81"/>
      <c r="P1478" s="81"/>
      <c r="Q1478" s="81"/>
      <c r="R1478" s="91"/>
      <c r="S1478" s="91"/>
      <c r="T1478" s="91"/>
      <c r="U1478" s="91"/>
      <c r="V1478" s="91"/>
      <c r="W1478" s="91"/>
      <c r="X1478" s="91"/>
      <c r="Y1478" s="91"/>
      <c r="Z1478" s="91"/>
      <c r="AA1478" s="91"/>
      <c r="AB1478" s="91"/>
      <c r="AC1478" s="91"/>
      <c r="AD1478" s="91"/>
      <c r="AE1478" s="91"/>
      <c r="AF1478" s="91"/>
      <c r="AG1478" s="91"/>
    </row>
    <row r="1479" spans="1:33" ht="40.5" customHeight="1">
      <c r="A1479" s="218"/>
      <c r="B1479" s="125"/>
      <c r="C1479" s="91"/>
      <c r="D1479" s="91"/>
      <c r="E1479" s="91"/>
      <c r="F1479" s="151"/>
      <c r="G1479" s="151"/>
      <c r="H1479" s="151"/>
      <c r="I1479" s="151"/>
      <c r="J1479" s="157"/>
      <c r="K1479" s="81"/>
      <c r="L1479" s="81"/>
      <c r="M1479" s="81"/>
      <c r="N1479" s="81"/>
      <c r="O1479" s="81"/>
      <c r="P1479" s="81"/>
      <c r="Q1479" s="81"/>
      <c r="R1479" s="91"/>
      <c r="S1479" s="91"/>
      <c r="T1479" s="91"/>
      <c r="U1479" s="91"/>
      <c r="V1479" s="91"/>
      <c r="W1479" s="91"/>
      <c r="X1479" s="91"/>
      <c r="Y1479" s="91"/>
      <c r="Z1479" s="91"/>
      <c r="AA1479" s="91"/>
      <c r="AB1479" s="91"/>
      <c r="AC1479" s="91"/>
      <c r="AD1479" s="91"/>
      <c r="AE1479" s="91"/>
      <c r="AF1479" s="91"/>
      <c r="AG1479" s="91"/>
    </row>
    <row r="1480" spans="1:33" ht="12.75" customHeight="1">
      <c r="A1480" s="69"/>
      <c r="B1480" s="91"/>
      <c r="C1480" s="91"/>
      <c r="D1480" s="91"/>
      <c r="E1480" s="91"/>
      <c r="F1480" s="151"/>
      <c r="G1480" s="151"/>
      <c r="H1480" s="151"/>
      <c r="I1480" s="151"/>
      <c r="J1480" s="157"/>
      <c r="K1480" s="81"/>
      <c r="L1480" s="81"/>
      <c r="M1480" s="81"/>
      <c r="N1480" s="81"/>
      <c r="O1480" s="81"/>
      <c r="P1480" s="81"/>
      <c r="Q1480" s="81"/>
      <c r="R1480" s="91"/>
      <c r="S1480" s="91"/>
      <c r="T1480" s="91"/>
      <c r="U1480" s="91"/>
      <c r="V1480" s="91"/>
      <c r="W1480" s="91"/>
      <c r="X1480" s="91"/>
      <c r="Y1480" s="91"/>
      <c r="Z1480" s="91"/>
      <c r="AA1480" s="91"/>
      <c r="AB1480" s="91"/>
      <c r="AC1480" s="91"/>
      <c r="AD1480" s="91"/>
      <c r="AE1480" s="91"/>
      <c r="AF1480" s="91"/>
      <c r="AG1480" s="91"/>
    </row>
    <row r="1481" spans="1:33" ht="16.5" customHeight="1">
      <c r="A1481" s="69"/>
      <c r="B1481" s="81"/>
      <c r="C1481" s="81"/>
      <c r="D1481" s="81"/>
      <c r="E1481" s="81"/>
      <c r="F1481" s="151"/>
      <c r="G1481" s="151"/>
      <c r="H1481" s="151"/>
      <c r="I1481" s="151"/>
      <c r="J1481" s="157"/>
      <c r="K1481" s="81"/>
      <c r="L1481" s="81"/>
      <c r="M1481" s="81"/>
      <c r="N1481" s="81"/>
      <c r="O1481" s="81"/>
      <c r="P1481" s="81"/>
      <c r="Q1481" s="81"/>
      <c r="R1481" s="91"/>
      <c r="S1481" s="91"/>
      <c r="T1481" s="91"/>
      <c r="U1481" s="91"/>
      <c r="V1481" s="91"/>
      <c r="W1481" s="91"/>
      <c r="X1481" s="91"/>
      <c r="Y1481" s="91"/>
      <c r="Z1481" s="91"/>
      <c r="AA1481" s="91"/>
      <c r="AB1481" s="91"/>
      <c r="AC1481" s="91"/>
      <c r="AD1481" s="91"/>
      <c r="AE1481" s="91"/>
      <c r="AF1481" s="91"/>
      <c r="AG1481" s="91"/>
    </row>
    <row r="1482" spans="1:33" ht="22.5" customHeight="1" hidden="1">
      <c r="A1482" s="69"/>
      <c r="B1482" s="77"/>
      <c r="C1482" s="81"/>
      <c r="D1482" s="81"/>
      <c r="E1482" s="91"/>
      <c r="F1482" s="151"/>
      <c r="G1482" s="151"/>
      <c r="H1482" s="151"/>
      <c r="I1482" s="151"/>
      <c r="J1482" s="157"/>
      <c r="K1482" s="81"/>
      <c r="L1482" s="81"/>
      <c r="M1482" s="81"/>
      <c r="N1482" s="81"/>
      <c r="O1482" s="81"/>
      <c r="P1482" s="81"/>
      <c r="Q1482" s="81"/>
      <c r="R1482" s="91"/>
      <c r="S1482" s="91"/>
      <c r="T1482" s="91"/>
      <c r="U1482" s="91"/>
      <c r="V1482" s="91"/>
      <c r="W1482" s="91"/>
      <c r="X1482" s="91"/>
      <c r="Y1482" s="91"/>
      <c r="Z1482" s="91"/>
      <c r="AA1482" s="91"/>
      <c r="AB1482" s="91"/>
      <c r="AC1482" s="91"/>
      <c r="AD1482" s="91"/>
      <c r="AE1482" s="91"/>
      <c r="AF1482" s="91"/>
      <c r="AG1482" s="91"/>
    </row>
    <row r="1483" spans="1:33" ht="39" customHeight="1">
      <c r="A1483" s="69"/>
      <c r="B1483" s="77"/>
      <c r="C1483" s="81"/>
      <c r="D1483" s="81"/>
      <c r="E1483" s="81"/>
      <c r="F1483" s="151"/>
      <c r="G1483" s="151"/>
      <c r="H1483" s="151"/>
      <c r="I1483" s="151"/>
      <c r="J1483" s="157"/>
      <c r="K1483" s="81"/>
      <c r="L1483" s="81"/>
      <c r="M1483" s="81"/>
      <c r="N1483" s="81"/>
      <c r="O1483" s="81"/>
      <c r="P1483" s="81"/>
      <c r="Q1483" s="81"/>
      <c r="R1483" s="91"/>
      <c r="S1483" s="91"/>
      <c r="T1483" s="91"/>
      <c r="U1483" s="91"/>
      <c r="V1483" s="91"/>
      <c r="W1483" s="91"/>
      <c r="X1483" s="91"/>
      <c r="Y1483" s="91"/>
      <c r="Z1483" s="91"/>
      <c r="AA1483" s="91"/>
      <c r="AB1483" s="91"/>
      <c r="AC1483" s="91"/>
      <c r="AD1483" s="91"/>
      <c r="AE1483" s="91"/>
      <c r="AF1483" s="91"/>
      <c r="AG1483" s="91"/>
    </row>
    <row r="1484" spans="1:33" ht="19.5" customHeight="1" hidden="1">
      <c r="A1484" s="69"/>
      <c r="B1484" s="81"/>
      <c r="C1484" s="81"/>
      <c r="D1484" s="81"/>
      <c r="E1484" s="91"/>
      <c r="F1484" s="151"/>
      <c r="G1484" s="151"/>
      <c r="H1484" s="151"/>
      <c r="I1484" s="151"/>
      <c r="J1484" s="157"/>
      <c r="K1484" s="81"/>
      <c r="L1484" s="81"/>
      <c r="M1484" s="81"/>
      <c r="N1484" s="81"/>
      <c r="O1484" s="81"/>
      <c r="P1484" s="81"/>
      <c r="Q1484" s="81"/>
      <c r="R1484" s="91"/>
      <c r="S1484" s="91"/>
      <c r="T1484" s="91"/>
      <c r="U1484" s="91"/>
      <c r="V1484" s="91"/>
      <c r="W1484" s="91"/>
      <c r="X1484" s="91"/>
      <c r="Y1484" s="91"/>
      <c r="Z1484" s="91"/>
      <c r="AA1484" s="91"/>
      <c r="AB1484" s="91"/>
      <c r="AC1484" s="91"/>
      <c r="AD1484" s="91"/>
      <c r="AE1484" s="91"/>
      <c r="AF1484" s="91"/>
      <c r="AG1484" s="91"/>
    </row>
    <row r="1485" spans="1:33" ht="15" customHeight="1">
      <c r="A1485" s="69"/>
      <c r="B1485" s="81"/>
      <c r="C1485" s="81"/>
      <c r="D1485" s="81"/>
      <c r="E1485" s="81"/>
      <c r="F1485" s="151"/>
      <c r="G1485" s="151"/>
      <c r="H1485" s="151"/>
      <c r="I1485" s="151"/>
      <c r="J1485" s="157"/>
      <c r="K1485" s="81"/>
      <c r="L1485" s="81"/>
      <c r="M1485" s="81"/>
      <c r="N1485" s="81"/>
      <c r="O1485" s="81"/>
      <c r="P1485" s="81"/>
      <c r="Q1485" s="81"/>
      <c r="R1485" s="91"/>
      <c r="S1485" s="91"/>
      <c r="T1485" s="91"/>
      <c r="U1485" s="91"/>
      <c r="V1485" s="91"/>
      <c r="W1485" s="91"/>
      <c r="X1485" s="91"/>
      <c r="Y1485" s="91"/>
      <c r="Z1485" s="91"/>
      <c r="AA1485" s="91"/>
      <c r="AB1485" s="91"/>
      <c r="AC1485" s="91"/>
      <c r="AD1485" s="91"/>
      <c r="AE1485" s="91"/>
      <c r="AF1485" s="91"/>
      <c r="AG1485" s="91"/>
    </row>
    <row r="1486" spans="1:33" ht="26.25" customHeight="1">
      <c r="A1486" s="69"/>
      <c r="B1486" s="91"/>
      <c r="C1486" s="91"/>
      <c r="D1486" s="91"/>
      <c r="E1486" s="91"/>
      <c r="F1486" s="151"/>
      <c r="G1486" s="151"/>
      <c r="H1486" s="151"/>
      <c r="I1486" s="151"/>
      <c r="J1486" s="157"/>
      <c r="K1486" s="81"/>
      <c r="L1486" s="81"/>
      <c r="M1486" s="81"/>
      <c r="N1486" s="81"/>
      <c r="O1486" s="81"/>
      <c r="P1486" s="81"/>
      <c r="Q1486" s="81"/>
      <c r="R1486" s="91"/>
      <c r="S1486" s="91"/>
      <c r="T1486" s="91"/>
      <c r="U1486" s="91"/>
      <c r="V1486" s="91"/>
      <c r="W1486" s="91"/>
      <c r="X1486" s="91"/>
      <c r="Y1486" s="91"/>
      <c r="Z1486" s="91"/>
      <c r="AA1486" s="91"/>
      <c r="AB1486" s="91"/>
      <c r="AC1486" s="91"/>
      <c r="AD1486" s="91"/>
      <c r="AE1486" s="91"/>
      <c r="AF1486" s="91"/>
      <c r="AG1486" s="91"/>
    </row>
    <row r="1487" spans="1:33" ht="13.5" customHeight="1">
      <c r="A1487" s="69"/>
      <c r="B1487" s="81"/>
      <c r="C1487" s="81"/>
      <c r="D1487" s="81"/>
      <c r="E1487" s="81"/>
      <c r="F1487" s="151"/>
      <c r="G1487" s="151"/>
      <c r="H1487" s="151"/>
      <c r="I1487" s="151"/>
      <c r="J1487" s="157"/>
      <c r="K1487" s="81"/>
      <c r="L1487" s="81"/>
      <c r="M1487" s="81"/>
      <c r="N1487" s="81"/>
      <c r="O1487" s="81"/>
      <c r="P1487" s="81"/>
      <c r="Q1487" s="81"/>
      <c r="R1487" s="91"/>
      <c r="S1487" s="91"/>
      <c r="T1487" s="91"/>
      <c r="U1487" s="91"/>
      <c r="V1487" s="91"/>
      <c r="W1487" s="91"/>
      <c r="X1487" s="91"/>
      <c r="Y1487" s="91"/>
      <c r="Z1487" s="91"/>
      <c r="AA1487" s="91"/>
      <c r="AB1487" s="91"/>
      <c r="AC1487" s="91"/>
      <c r="AD1487" s="91"/>
      <c r="AE1487" s="91"/>
      <c r="AF1487" s="91"/>
      <c r="AG1487" s="91"/>
    </row>
    <row r="1488" spans="1:33" ht="13.5" customHeight="1">
      <c r="A1488" s="69"/>
      <c r="B1488" s="81"/>
      <c r="C1488" s="81"/>
      <c r="D1488" s="81"/>
      <c r="E1488" s="81"/>
      <c r="F1488" s="151"/>
      <c r="G1488" s="151"/>
      <c r="H1488" s="151"/>
      <c r="I1488" s="151"/>
      <c r="J1488" s="157"/>
      <c r="K1488" s="81"/>
      <c r="L1488" s="81"/>
      <c r="M1488" s="81"/>
      <c r="N1488" s="81"/>
      <c r="O1488" s="81"/>
      <c r="P1488" s="81"/>
      <c r="Q1488" s="81"/>
      <c r="R1488" s="91"/>
      <c r="S1488" s="91"/>
      <c r="T1488" s="91"/>
      <c r="U1488" s="91"/>
      <c r="V1488" s="91"/>
      <c r="W1488" s="91"/>
      <c r="X1488" s="91"/>
      <c r="Y1488" s="91"/>
      <c r="Z1488" s="91"/>
      <c r="AA1488" s="91"/>
      <c r="AB1488" s="91"/>
      <c r="AC1488" s="91"/>
      <c r="AD1488" s="91"/>
      <c r="AE1488" s="91"/>
      <c r="AF1488" s="91"/>
      <c r="AG1488" s="91"/>
    </row>
    <row r="1489" spans="1:33" ht="1.5" customHeight="1">
      <c r="A1489" s="69"/>
      <c r="B1489" s="113"/>
      <c r="C1489" s="113"/>
      <c r="D1489" s="113"/>
      <c r="E1489" s="81"/>
      <c r="F1489" s="151"/>
      <c r="G1489" s="151"/>
      <c r="H1489" s="151"/>
      <c r="I1489" s="151"/>
      <c r="J1489" s="157"/>
      <c r="K1489" s="81"/>
      <c r="L1489" s="81"/>
      <c r="M1489" s="81"/>
      <c r="N1489" s="81"/>
      <c r="O1489" s="81"/>
      <c r="P1489" s="81"/>
      <c r="Q1489" s="81"/>
      <c r="R1489" s="91"/>
      <c r="S1489" s="91"/>
      <c r="T1489" s="91"/>
      <c r="U1489" s="91"/>
      <c r="V1489" s="91"/>
      <c r="W1489" s="91"/>
      <c r="X1489" s="91"/>
      <c r="Y1489" s="91"/>
      <c r="Z1489" s="91"/>
      <c r="AA1489" s="91"/>
      <c r="AB1489" s="91"/>
      <c r="AC1489" s="91"/>
      <c r="AD1489" s="91"/>
      <c r="AE1489" s="91"/>
      <c r="AF1489" s="91"/>
      <c r="AG1489" s="91"/>
    </row>
    <row r="1490" spans="1:33" ht="11.25" customHeight="1">
      <c r="A1490" s="69"/>
      <c r="B1490" s="81"/>
      <c r="C1490" s="81"/>
      <c r="D1490" s="81"/>
      <c r="E1490" s="81"/>
      <c r="F1490" s="151"/>
      <c r="G1490" s="151"/>
      <c r="H1490" s="151"/>
      <c r="I1490" s="151"/>
      <c r="J1490" s="157"/>
      <c r="K1490" s="81"/>
      <c r="L1490" s="81"/>
      <c r="M1490" s="81"/>
      <c r="N1490" s="81"/>
      <c r="O1490" s="81"/>
      <c r="P1490" s="81"/>
      <c r="Q1490" s="81"/>
      <c r="R1490" s="91"/>
      <c r="S1490" s="91"/>
      <c r="T1490" s="91"/>
      <c r="U1490" s="91"/>
      <c r="V1490" s="91"/>
      <c r="W1490" s="91"/>
      <c r="X1490" s="91"/>
      <c r="Y1490" s="91"/>
      <c r="Z1490" s="91"/>
      <c r="AA1490" s="91"/>
      <c r="AB1490" s="91"/>
      <c r="AC1490" s="91"/>
      <c r="AD1490" s="91"/>
      <c r="AE1490" s="91"/>
      <c r="AF1490" s="91"/>
      <c r="AG1490" s="91"/>
    </row>
    <row r="1491" spans="1:33" ht="4.5" customHeight="1" hidden="1">
      <c r="A1491" s="69"/>
      <c r="B1491" s="77"/>
      <c r="C1491" s="81"/>
      <c r="D1491" s="81"/>
      <c r="E1491" s="81"/>
      <c r="F1491" s="151"/>
      <c r="G1491" s="151"/>
      <c r="H1491" s="151"/>
      <c r="I1491" s="151"/>
      <c r="J1491" s="157"/>
      <c r="K1491" s="81"/>
      <c r="L1491" s="81"/>
      <c r="M1491" s="81"/>
      <c r="N1491" s="81"/>
      <c r="O1491" s="81"/>
      <c r="P1491" s="81"/>
      <c r="Q1491" s="81"/>
      <c r="R1491" s="91"/>
      <c r="S1491" s="91"/>
      <c r="T1491" s="91"/>
      <c r="U1491" s="91"/>
      <c r="V1491" s="91"/>
      <c r="W1491" s="91"/>
      <c r="X1491" s="91"/>
      <c r="Y1491" s="91"/>
      <c r="Z1491" s="91"/>
      <c r="AA1491" s="91"/>
      <c r="AB1491" s="91"/>
      <c r="AC1491" s="91"/>
      <c r="AD1491" s="91"/>
      <c r="AE1491" s="91"/>
      <c r="AF1491" s="91"/>
      <c r="AG1491" s="91"/>
    </row>
    <row r="1492" spans="1:33" ht="15" customHeight="1">
      <c r="A1492" s="69"/>
      <c r="B1492" s="81"/>
      <c r="C1492" s="81"/>
      <c r="D1492" s="81"/>
      <c r="E1492" s="91"/>
      <c r="F1492" s="151"/>
      <c r="G1492" s="151"/>
      <c r="H1492" s="151"/>
      <c r="I1492" s="151"/>
      <c r="J1492" s="157"/>
      <c r="K1492" s="81"/>
      <c r="L1492" s="81"/>
      <c r="M1492" s="81"/>
      <c r="N1492" s="81"/>
      <c r="O1492" s="81"/>
      <c r="P1492" s="81"/>
      <c r="Q1492" s="81"/>
      <c r="R1492" s="91"/>
      <c r="S1492" s="91"/>
      <c r="T1492" s="91"/>
      <c r="U1492" s="91"/>
      <c r="V1492" s="91"/>
      <c r="W1492" s="91"/>
      <c r="X1492" s="91"/>
      <c r="Y1492" s="91"/>
      <c r="Z1492" s="91"/>
      <c r="AA1492" s="91"/>
      <c r="AB1492" s="91"/>
      <c r="AC1492" s="91"/>
      <c r="AD1492" s="91"/>
      <c r="AE1492" s="91"/>
      <c r="AF1492" s="91"/>
      <c r="AG1492" s="91"/>
    </row>
    <row r="1493" spans="1:33" ht="33" customHeight="1" hidden="1">
      <c r="A1493" s="215"/>
      <c r="B1493" s="125"/>
      <c r="C1493" s="91"/>
      <c r="D1493" s="91"/>
      <c r="E1493" s="91"/>
      <c r="F1493" s="151"/>
      <c r="G1493" s="151"/>
      <c r="H1493" s="151"/>
      <c r="I1493" s="151"/>
      <c r="J1493" s="157"/>
      <c r="K1493" s="81"/>
      <c r="L1493" s="81"/>
      <c r="M1493" s="81"/>
      <c r="N1493" s="81"/>
      <c r="O1493" s="81"/>
      <c r="P1493" s="81"/>
      <c r="Q1493" s="81"/>
      <c r="R1493" s="91"/>
      <c r="S1493" s="91"/>
      <c r="T1493" s="91"/>
      <c r="U1493" s="91"/>
      <c r="V1493" s="91"/>
      <c r="W1493" s="91"/>
      <c r="X1493" s="91"/>
      <c r="Y1493" s="91"/>
      <c r="Z1493" s="91"/>
      <c r="AA1493" s="91"/>
      <c r="AB1493" s="91"/>
      <c r="AC1493" s="91"/>
      <c r="AD1493" s="91"/>
      <c r="AE1493" s="91"/>
      <c r="AF1493" s="91"/>
      <c r="AG1493" s="91"/>
    </row>
    <row r="1494" spans="1:33" ht="12.75" customHeight="1" hidden="1">
      <c r="A1494" s="69"/>
      <c r="B1494" s="91"/>
      <c r="C1494" s="91"/>
      <c r="D1494" s="91"/>
      <c r="E1494" s="91"/>
      <c r="F1494" s="151"/>
      <c r="G1494" s="151"/>
      <c r="H1494" s="151"/>
      <c r="I1494" s="151"/>
      <c r="J1494" s="157"/>
      <c r="K1494" s="81"/>
      <c r="L1494" s="81"/>
      <c r="M1494" s="81"/>
      <c r="N1494" s="81"/>
      <c r="O1494" s="81"/>
      <c r="P1494" s="81"/>
      <c r="Q1494" s="81"/>
      <c r="R1494" s="91"/>
      <c r="S1494" s="91"/>
      <c r="T1494" s="91"/>
      <c r="U1494" s="91"/>
      <c r="V1494" s="91"/>
      <c r="W1494" s="91"/>
      <c r="X1494" s="91"/>
      <c r="Y1494" s="91"/>
      <c r="Z1494" s="91"/>
      <c r="AA1494" s="91"/>
      <c r="AB1494" s="91"/>
      <c r="AC1494" s="91"/>
      <c r="AD1494" s="91"/>
      <c r="AE1494" s="91"/>
      <c r="AF1494" s="91"/>
      <c r="AG1494" s="91"/>
    </row>
    <row r="1495" spans="1:33" ht="21.75" customHeight="1" hidden="1">
      <c r="A1495" s="69"/>
      <c r="B1495" s="81"/>
      <c r="C1495" s="81"/>
      <c r="D1495" s="81"/>
      <c r="E1495" s="81"/>
      <c r="F1495" s="151"/>
      <c r="G1495" s="151"/>
      <c r="H1495" s="151"/>
      <c r="I1495" s="151"/>
      <c r="J1495" s="157"/>
      <c r="K1495" s="81"/>
      <c r="L1495" s="81"/>
      <c r="M1495" s="81"/>
      <c r="N1495" s="81"/>
      <c r="O1495" s="81"/>
      <c r="P1495" s="81"/>
      <c r="Q1495" s="81"/>
      <c r="R1495" s="91"/>
      <c r="S1495" s="91"/>
      <c r="T1495" s="91"/>
      <c r="U1495" s="91"/>
      <c r="V1495" s="91"/>
      <c r="W1495" s="91"/>
      <c r="X1495" s="91"/>
      <c r="Y1495" s="91"/>
      <c r="Z1495" s="91"/>
      <c r="AA1495" s="91"/>
      <c r="AB1495" s="91"/>
      <c r="AC1495" s="91"/>
      <c r="AD1495" s="91"/>
      <c r="AE1495" s="91"/>
      <c r="AF1495" s="91"/>
      <c r="AG1495" s="91"/>
    </row>
    <row r="1496" spans="1:33" ht="9.75" customHeight="1" hidden="1">
      <c r="A1496" s="69"/>
      <c r="B1496" s="77"/>
      <c r="C1496" s="81"/>
      <c r="D1496" s="81"/>
      <c r="E1496" s="91"/>
      <c r="F1496" s="151"/>
      <c r="G1496" s="151"/>
      <c r="H1496" s="151"/>
      <c r="I1496" s="151"/>
      <c r="J1496" s="157"/>
      <c r="K1496" s="81"/>
      <c r="L1496" s="81"/>
      <c r="M1496" s="81"/>
      <c r="N1496" s="81"/>
      <c r="O1496" s="81"/>
      <c r="P1496" s="81"/>
      <c r="Q1496" s="81"/>
      <c r="R1496" s="91"/>
      <c r="S1496" s="91"/>
      <c r="T1496" s="91"/>
      <c r="U1496" s="91"/>
      <c r="V1496" s="91"/>
      <c r="W1496" s="91"/>
      <c r="X1496" s="91"/>
      <c r="Y1496" s="91"/>
      <c r="Z1496" s="91"/>
      <c r="AA1496" s="91"/>
      <c r="AB1496" s="91"/>
      <c r="AC1496" s="91"/>
      <c r="AD1496" s="91"/>
      <c r="AE1496" s="91"/>
      <c r="AF1496" s="91"/>
      <c r="AG1496" s="91"/>
    </row>
    <row r="1497" spans="1:33" ht="39.75" customHeight="1" hidden="1">
      <c r="A1497" s="69"/>
      <c r="B1497" s="77"/>
      <c r="C1497" s="81"/>
      <c r="D1497" s="81"/>
      <c r="E1497" s="81"/>
      <c r="F1497" s="151"/>
      <c r="G1497" s="151"/>
      <c r="H1497" s="151"/>
      <c r="I1497" s="151"/>
      <c r="J1497" s="157"/>
      <c r="K1497" s="81"/>
      <c r="L1497" s="81"/>
      <c r="M1497" s="81"/>
      <c r="N1497" s="81"/>
      <c r="O1497" s="81"/>
      <c r="P1497" s="81"/>
      <c r="Q1497" s="81"/>
      <c r="R1497" s="91"/>
      <c r="S1497" s="91"/>
      <c r="T1497" s="91"/>
      <c r="U1497" s="91"/>
      <c r="V1497" s="91"/>
      <c r="W1497" s="91"/>
      <c r="X1497" s="91"/>
      <c r="Y1497" s="91"/>
      <c r="Z1497" s="91"/>
      <c r="AA1497" s="91"/>
      <c r="AB1497" s="91"/>
      <c r="AC1497" s="91"/>
      <c r="AD1497" s="91"/>
      <c r="AE1497" s="91"/>
      <c r="AF1497" s="91"/>
      <c r="AG1497" s="91"/>
    </row>
    <row r="1498" spans="1:33" ht="1.5" customHeight="1" hidden="1">
      <c r="A1498" s="69"/>
      <c r="B1498" s="81"/>
      <c r="C1498" s="81"/>
      <c r="D1498" s="81"/>
      <c r="E1498" s="91"/>
      <c r="F1498" s="151"/>
      <c r="G1498" s="151"/>
      <c r="H1498" s="151"/>
      <c r="I1498" s="151"/>
      <c r="J1498" s="157"/>
      <c r="K1498" s="81"/>
      <c r="L1498" s="81"/>
      <c r="M1498" s="81"/>
      <c r="N1498" s="81"/>
      <c r="O1498" s="81"/>
      <c r="P1498" s="81"/>
      <c r="Q1498" s="81"/>
      <c r="R1498" s="91"/>
      <c r="S1498" s="91"/>
      <c r="T1498" s="91"/>
      <c r="U1498" s="91"/>
      <c r="V1498" s="91"/>
      <c r="W1498" s="91"/>
      <c r="X1498" s="91"/>
      <c r="Y1498" s="91"/>
      <c r="Z1498" s="91"/>
      <c r="AA1498" s="91"/>
      <c r="AB1498" s="91"/>
      <c r="AC1498" s="91"/>
      <c r="AD1498" s="91"/>
      <c r="AE1498" s="91"/>
      <c r="AF1498" s="91"/>
      <c r="AG1498" s="91"/>
    </row>
    <row r="1499" spans="1:33" ht="21.75" customHeight="1" hidden="1">
      <c r="A1499" s="69"/>
      <c r="B1499" s="91"/>
      <c r="C1499" s="91"/>
      <c r="D1499" s="91"/>
      <c r="E1499" s="91"/>
      <c r="F1499" s="151"/>
      <c r="G1499" s="151"/>
      <c r="H1499" s="151"/>
      <c r="I1499" s="151"/>
      <c r="J1499" s="157"/>
      <c r="K1499" s="81"/>
      <c r="L1499" s="81"/>
      <c r="M1499" s="81"/>
      <c r="N1499" s="81"/>
      <c r="O1499" s="81"/>
      <c r="P1499" s="81"/>
      <c r="Q1499" s="81"/>
      <c r="R1499" s="91"/>
      <c r="S1499" s="91"/>
      <c r="T1499" s="91"/>
      <c r="U1499" s="91"/>
      <c r="V1499" s="91"/>
      <c r="W1499" s="91"/>
      <c r="X1499" s="91"/>
      <c r="Y1499" s="91"/>
      <c r="Z1499" s="91"/>
      <c r="AA1499" s="91"/>
      <c r="AB1499" s="91"/>
      <c r="AC1499" s="91"/>
      <c r="AD1499" s="91"/>
      <c r="AE1499" s="91"/>
      <c r="AF1499" s="91"/>
      <c r="AG1499" s="91"/>
    </row>
    <row r="1500" spans="1:33" ht="14.25" customHeight="1" hidden="1">
      <c r="A1500" s="69"/>
      <c r="B1500" s="81"/>
      <c r="C1500" s="81"/>
      <c r="D1500" s="81"/>
      <c r="E1500" s="81"/>
      <c r="F1500" s="151"/>
      <c r="G1500" s="151"/>
      <c r="H1500" s="151"/>
      <c r="I1500" s="151"/>
      <c r="J1500" s="157"/>
      <c r="K1500" s="81"/>
      <c r="L1500" s="81"/>
      <c r="M1500" s="81"/>
      <c r="N1500" s="81"/>
      <c r="O1500" s="81"/>
      <c r="P1500" s="81"/>
      <c r="Q1500" s="81"/>
      <c r="R1500" s="91"/>
      <c r="S1500" s="91"/>
      <c r="T1500" s="91"/>
      <c r="U1500" s="91"/>
      <c r="V1500" s="91"/>
      <c r="W1500" s="91"/>
      <c r="X1500" s="91"/>
      <c r="Y1500" s="91"/>
      <c r="Z1500" s="91"/>
      <c r="AA1500" s="91"/>
      <c r="AB1500" s="91"/>
      <c r="AC1500" s="91"/>
      <c r="AD1500" s="91"/>
      <c r="AE1500" s="91"/>
      <c r="AF1500" s="91"/>
      <c r="AG1500" s="91"/>
    </row>
    <row r="1501" spans="1:33" ht="21" customHeight="1" hidden="1">
      <c r="A1501" s="69"/>
      <c r="B1501" s="81"/>
      <c r="C1501" s="81"/>
      <c r="D1501" s="81"/>
      <c r="E1501" s="81"/>
      <c r="F1501" s="151"/>
      <c r="G1501" s="151"/>
      <c r="H1501" s="151"/>
      <c r="I1501" s="151"/>
      <c r="J1501" s="157"/>
      <c r="K1501" s="81"/>
      <c r="L1501" s="81"/>
      <c r="M1501" s="81"/>
      <c r="N1501" s="81"/>
      <c r="O1501" s="81"/>
      <c r="P1501" s="81"/>
      <c r="Q1501" s="81"/>
      <c r="R1501" s="91"/>
      <c r="S1501" s="91"/>
      <c r="T1501" s="91"/>
      <c r="U1501" s="91"/>
      <c r="V1501" s="91"/>
      <c r="W1501" s="91"/>
      <c r="X1501" s="91"/>
      <c r="Y1501" s="91"/>
      <c r="Z1501" s="91"/>
      <c r="AA1501" s="91"/>
      <c r="AB1501" s="91"/>
      <c r="AC1501" s="91"/>
      <c r="AD1501" s="91"/>
      <c r="AE1501" s="91"/>
      <c r="AF1501" s="91"/>
      <c r="AG1501" s="91"/>
    </row>
    <row r="1502" spans="1:33" ht="15" customHeight="1" hidden="1">
      <c r="A1502" s="69"/>
      <c r="B1502" s="113"/>
      <c r="C1502" s="113"/>
      <c r="D1502" s="113"/>
      <c r="E1502" s="81"/>
      <c r="F1502" s="151"/>
      <c r="G1502" s="151"/>
      <c r="H1502" s="151"/>
      <c r="I1502" s="151"/>
      <c r="J1502" s="157"/>
      <c r="K1502" s="81"/>
      <c r="L1502" s="81"/>
      <c r="M1502" s="81"/>
      <c r="N1502" s="81"/>
      <c r="O1502" s="81"/>
      <c r="P1502" s="81"/>
      <c r="Q1502" s="81"/>
      <c r="R1502" s="91"/>
      <c r="S1502" s="91"/>
      <c r="T1502" s="91"/>
      <c r="U1502" s="91"/>
      <c r="V1502" s="91"/>
      <c r="W1502" s="91"/>
      <c r="X1502" s="91"/>
      <c r="Y1502" s="91"/>
      <c r="Z1502" s="91"/>
      <c r="AA1502" s="91"/>
      <c r="AB1502" s="91"/>
      <c r="AC1502" s="91"/>
      <c r="AD1502" s="91"/>
      <c r="AE1502" s="91"/>
      <c r="AF1502" s="91"/>
      <c r="AG1502" s="91"/>
    </row>
    <row r="1503" spans="1:33" ht="12" customHeight="1" hidden="1">
      <c r="A1503" s="69"/>
      <c r="B1503" s="81"/>
      <c r="C1503" s="81"/>
      <c r="D1503" s="81"/>
      <c r="E1503" s="81"/>
      <c r="F1503" s="151"/>
      <c r="G1503" s="151"/>
      <c r="H1503" s="151"/>
      <c r="I1503" s="151"/>
      <c r="J1503" s="157"/>
      <c r="K1503" s="81"/>
      <c r="L1503" s="81"/>
      <c r="M1503" s="81"/>
      <c r="N1503" s="81"/>
      <c r="O1503" s="81"/>
      <c r="P1503" s="81"/>
      <c r="Q1503" s="81"/>
      <c r="R1503" s="91"/>
      <c r="S1503" s="91"/>
      <c r="T1503" s="91"/>
      <c r="U1503" s="91"/>
      <c r="V1503" s="91"/>
      <c r="W1503" s="91"/>
      <c r="X1503" s="91"/>
      <c r="Y1503" s="91"/>
      <c r="Z1503" s="91"/>
      <c r="AA1503" s="91"/>
      <c r="AB1503" s="91"/>
      <c r="AC1503" s="91"/>
      <c r="AD1503" s="91"/>
      <c r="AE1503" s="91"/>
      <c r="AF1503" s="91"/>
      <c r="AG1503" s="91"/>
    </row>
    <row r="1504" spans="1:33" ht="18.75" customHeight="1">
      <c r="A1504" s="160"/>
      <c r="B1504" s="125"/>
      <c r="C1504" s="91"/>
      <c r="D1504" s="91"/>
      <c r="E1504" s="91"/>
      <c r="F1504" s="151"/>
      <c r="G1504" s="151"/>
      <c r="H1504" s="151"/>
      <c r="I1504" s="151"/>
      <c r="J1504" s="157"/>
      <c r="K1504" s="81"/>
      <c r="L1504" s="81"/>
      <c r="M1504" s="81"/>
      <c r="N1504" s="81"/>
      <c r="O1504" s="81"/>
      <c r="P1504" s="81"/>
      <c r="Q1504" s="81"/>
      <c r="R1504" s="91"/>
      <c r="S1504" s="91"/>
      <c r="T1504" s="91"/>
      <c r="U1504" s="91"/>
      <c r="V1504" s="91"/>
      <c r="W1504" s="91"/>
      <c r="X1504" s="91"/>
      <c r="Y1504" s="91"/>
      <c r="Z1504" s="91"/>
      <c r="AA1504" s="91"/>
      <c r="AB1504" s="91"/>
      <c r="AC1504" s="91"/>
      <c r="AD1504" s="91"/>
      <c r="AE1504" s="91"/>
      <c r="AF1504" s="91"/>
      <c r="AG1504" s="91"/>
    </row>
    <row r="1505" spans="1:33" ht="12" customHeight="1">
      <c r="A1505" s="69"/>
      <c r="B1505" s="91"/>
      <c r="C1505" s="91"/>
      <c r="D1505" s="91"/>
      <c r="E1505" s="91"/>
      <c r="F1505" s="151"/>
      <c r="G1505" s="151"/>
      <c r="H1505" s="151"/>
      <c r="I1505" s="151"/>
      <c r="J1505" s="157"/>
      <c r="K1505" s="81"/>
      <c r="L1505" s="81"/>
      <c r="M1505" s="81"/>
      <c r="N1505" s="81"/>
      <c r="O1505" s="81"/>
      <c r="P1505" s="81"/>
      <c r="Q1505" s="81"/>
      <c r="R1505" s="91"/>
      <c r="S1505" s="91"/>
      <c r="T1505" s="91"/>
      <c r="U1505" s="91"/>
      <c r="V1505" s="91"/>
      <c r="W1505" s="91"/>
      <c r="X1505" s="91"/>
      <c r="Y1505" s="91"/>
      <c r="Z1505" s="91"/>
      <c r="AA1505" s="91"/>
      <c r="AB1505" s="91"/>
      <c r="AC1505" s="91"/>
      <c r="AD1505" s="91"/>
      <c r="AE1505" s="91"/>
      <c r="AF1505" s="91"/>
      <c r="AG1505" s="91"/>
    </row>
    <row r="1506" spans="1:33" ht="12" customHeight="1">
      <c r="A1506" s="69"/>
      <c r="B1506" s="81"/>
      <c r="C1506" s="81"/>
      <c r="D1506" s="81"/>
      <c r="E1506" s="81"/>
      <c r="F1506" s="151"/>
      <c r="G1506" s="151"/>
      <c r="H1506" s="151"/>
      <c r="I1506" s="151"/>
      <c r="J1506" s="157"/>
      <c r="K1506" s="81"/>
      <c r="L1506" s="81"/>
      <c r="M1506" s="81"/>
      <c r="N1506" s="81"/>
      <c r="O1506" s="81"/>
      <c r="P1506" s="81"/>
      <c r="Q1506" s="81"/>
      <c r="R1506" s="91"/>
      <c r="S1506" s="91"/>
      <c r="T1506" s="91"/>
      <c r="U1506" s="91"/>
      <c r="V1506" s="91"/>
      <c r="W1506" s="91"/>
      <c r="X1506" s="91"/>
      <c r="Y1506" s="91"/>
      <c r="Z1506" s="91"/>
      <c r="AA1506" s="91"/>
      <c r="AB1506" s="91"/>
      <c r="AC1506" s="91"/>
      <c r="AD1506" s="91"/>
      <c r="AE1506" s="91"/>
      <c r="AF1506" s="91"/>
      <c r="AG1506" s="91"/>
    </row>
    <row r="1507" spans="1:33" ht="1.5" customHeight="1">
      <c r="A1507" s="69"/>
      <c r="B1507" s="77"/>
      <c r="C1507" s="81"/>
      <c r="D1507" s="81"/>
      <c r="E1507" s="91"/>
      <c r="F1507" s="151"/>
      <c r="G1507" s="151"/>
      <c r="H1507" s="151"/>
      <c r="I1507" s="151"/>
      <c r="J1507" s="157"/>
      <c r="K1507" s="81"/>
      <c r="L1507" s="81"/>
      <c r="M1507" s="81"/>
      <c r="N1507" s="81"/>
      <c r="O1507" s="81"/>
      <c r="P1507" s="81"/>
      <c r="Q1507" s="81"/>
      <c r="R1507" s="91"/>
      <c r="S1507" s="91"/>
      <c r="T1507" s="91"/>
      <c r="U1507" s="91"/>
      <c r="V1507" s="91"/>
      <c r="W1507" s="91"/>
      <c r="X1507" s="91"/>
      <c r="Y1507" s="91"/>
      <c r="Z1507" s="91"/>
      <c r="AA1507" s="91"/>
      <c r="AB1507" s="91"/>
      <c r="AC1507" s="91"/>
      <c r="AD1507" s="91"/>
      <c r="AE1507" s="91"/>
      <c r="AF1507" s="91"/>
      <c r="AG1507" s="91"/>
    </row>
    <row r="1508" spans="1:33" ht="36.75" customHeight="1">
      <c r="A1508" s="69"/>
      <c r="B1508" s="77"/>
      <c r="C1508" s="81"/>
      <c r="D1508" s="81"/>
      <c r="E1508" s="81"/>
      <c r="F1508" s="151"/>
      <c r="G1508" s="151"/>
      <c r="H1508" s="151"/>
      <c r="I1508" s="151"/>
      <c r="J1508" s="157"/>
      <c r="K1508" s="81"/>
      <c r="L1508" s="81"/>
      <c r="M1508" s="81"/>
      <c r="N1508" s="81"/>
      <c r="O1508" s="81"/>
      <c r="P1508" s="81"/>
      <c r="Q1508" s="81"/>
      <c r="R1508" s="91"/>
      <c r="S1508" s="91"/>
      <c r="T1508" s="91"/>
      <c r="U1508" s="91"/>
      <c r="V1508" s="91"/>
      <c r="W1508" s="91"/>
      <c r="X1508" s="91"/>
      <c r="Y1508" s="91"/>
      <c r="Z1508" s="91"/>
      <c r="AA1508" s="91"/>
      <c r="AB1508" s="91"/>
      <c r="AC1508" s="91"/>
      <c r="AD1508" s="91"/>
      <c r="AE1508" s="91"/>
      <c r="AF1508" s="91"/>
      <c r="AG1508" s="91"/>
    </row>
    <row r="1509" spans="1:33" ht="12" customHeight="1" hidden="1">
      <c r="A1509" s="69"/>
      <c r="B1509" s="81"/>
      <c r="C1509" s="81"/>
      <c r="D1509" s="81"/>
      <c r="E1509" s="81"/>
      <c r="F1509" s="151"/>
      <c r="G1509" s="151"/>
      <c r="H1509" s="151"/>
      <c r="I1509" s="151"/>
      <c r="J1509" s="157"/>
      <c r="K1509" s="81"/>
      <c r="L1509" s="81"/>
      <c r="M1509" s="81"/>
      <c r="N1509" s="81"/>
      <c r="O1509" s="81"/>
      <c r="P1509" s="81"/>
      <c r="Q1509" s="81"/>
      <c r="R1509" s="91"/>
      <c r="S1509" s="91"/>
      <c r="T1509" s="91"/>
      <c r="U1509" s="91"/>
      <c r="V1509" s="91"/>
      <c r="W1509" s="91"/>
      <c r="X1509" s="91"/>
      <c r="Y1509" s="91"/>
      <c r="Z1509" s="91"/>
      <c r="AA1509" s="91"/>
      <c r="AB1509" s="91"/>
      <c r="AC1509" s="91"/>
      <c r="AD1509" s="91"/>
      <c r="AE1509" s="91"/>
      <c r="AF1509" s="91"/>
      <c r="AG1509" s="91"/>
    </row>
    <row r="1510" spans="1:33" ht="12" customHeight="1" hidden="1">
      <c r="A1510" s="69"/>
      <c r="B1510" s="81"/>
      <c r="C1510" s="81"/>
      <c r="D1510" s="81"/>
      <c r="E1510" s="91"/>
      <c r="F1510" s="151"/>
      <c r="G1510" s="151"/>
      <c r="H1510" s="151"/>
      <c r="I1510" s="151"/>
      <c r="J1510" s="157"/>
      <c r="K1510" s="81"/>
      <c r="L1510" s="81"/>
      <c r="M1510" s="81"/>
      <c r="N1510" s="81"/>
      <c r="O1510" s="81"/>
      <c r="P1510" s="81"/>
      <c r="Q1510" s="81"/>
      <c r="R1510" s="91"/>
      <c r="S1510" s="91"/>
      <c r="T1510" s="91"/>
      <c r="U1510" s="91"/>
      <c r="V1510" s="91"/>
      <c r="W1510" s="91"/>
      <c r="X1510" s="91"/>
      <c r="Y1510" s="91"/>
      <c r="Z1510" s="91"/>
      <c r="AA1510" s="91"/>
      <c r="AB1510" s="91"/>
      <c r="AC1510" s="91"/>
      <c r="AD1510" s="91"/>
      <c r="AE1510" s="91"/>
      <c r="AF1510" s="91"/>
      <c r="AG1510" s="91"/>
    </row>
    <row r="1511" spans="1:33" ht="12" customHeight="1">
      <c r="A1511" s="69"/>
      <c r="B1511" s="81"/>
      <c r="C1511" s="81"/>
      <c r="D1511" s="81"/>
      <c r="E1511" s="91"/>
      <c r="F1511" s="151"/>
      <c r="G1511" s="151"/>
      <c r="H1511" s="151"/>
      <c r="I1511" s="151"/>
      <c r="J1511" s="157"/>
      <c r="K1511" s="81"/>
      <c r="L1511" s="81"/>
      <c r="M1511" s="81"/>
      <c r="N1511" s="81"/>
      <c r="O1511" s="81"/>
      <c r="P1511" s="81"/>
      <c r="Q1511" s="81"/>
      <c r="R1511" s="91"/>
      <c r="S1511" s="91"/>
      <c r="T1511" s="91"/>
      <c r="U1511" s="91"/>
      <c r="V1511" s="91"/>
      <c r="W1511" s="91"/>
      <c r="X1511" s="91"/>
      <c r="Y1511" s="91"/>
      <c r="Z1511" s="91"/>
      <c r="AA1511" s="91"/>
      <c r="AB1511" s="91"/>
      <c r="AC1511" s="91"/>
      <c r="AD1511" s="91"/>
      <c r="AE1511" s="91"/>
      <c r="AF1511" s="91"/>
      <c r="AG1511" s="91"/>
    </row>
    <row r="1512" spans="1:33" ht="12" customHeight="1">
      <c r="A1512" s="69"/>
      <c r="B1512" s="91"/>
      <c r="C1512" s="91"/>
      <c r="D1512" s="91"/>
      <c r="E1512" s="91"/>
      <c r="F1512" s="151"/>
      <c r="G1512" s="151"/>
      <c r="H1512" s="151"/>
      <c r="I1512" s="151"/>
      <c r="J1512" s="157"/>
      <c r="K1512" s="81"/>
      <c r="L1512" s="81"/>
      <c r="M1512" s="81"/>
      <c r="N1512" s="81"/>
      <c r="O1512" s="81"/>
      <c r="P1512" s="81"/>
      <c r="Q1512" s="81"/>
      <c r="R1512" s="91"/>
      <c r="S1512" s="91"/>
      <c r="T1512" s="91"/>
      <c r="U1512" s="91"/>
      <c r="V1512" s="91"/>
      <c r="W1512" s="91"/>
      <c r="X1512" s="91"/>
      <c r="Y1512" s="91"/>
      <c r="Z1512" s="91"/>
      <c r="AA1512" s="91"/>
      <c r="AB1512" s="91"/>
      <c r="AC1512" s="91"/>
      <c r="AD1512" s="91"/>
      <c r="AE1512" s="91"/>
      <c r="AF1512" s="91"/>
      <c r="AG1512" s="91"/>
    </row>
    <row r="1513" spans="1:33" ht="12" customHeight="1">
      <c r="A1513" s="69"/>
      <c r="B1513" s="81"/>
      <c r="C1513" s="81"/>
      <c r="D1513" s="81"/>
      <c r="E1513" s="81"/>
      <c r="F1513" s="151"/>
      <c r="G1513" s="151"/>
      <c r="H1513" s="151"/>
      <c r="I1513" s="151"/>
      <c r="J1513" s="157"/>
      <c r="K1513" s="81"/>
      <c r="L1513" s="81"/>
      <c r="M1513" s="81"/>
      <c r="N1513" s="81"/>
      <c r="O1513" s="81"/>
      <c r="P1513" s="81"/>
      <c r="Q1513" s="81"/>
      <c r="R1513" s="91"/>
      <c r="S1513" s="91"/>
      <c r="T1513" s="91"/>
      <c r="U1513" s="91"/>
      <c r="V1513" s="91"/>
      <c r="W1513" s="91"/>
      <c r="X1513" s="91"/>
      <c r="Y1513" s="91"/>
      <c r="Z1513" s="91"/>
      <c r="AA1513" s="91"/>
      <c r="AB1513" s="91"/>
      <c r="AC1513" s="91"/>
      <c r="AD1513" s="91"/>
      <c r="AE1513" s="91"/>
      <c r="AF1513" s="91"/>
      <c r="AG1513" s="91"/>
    </row>
    <row r="1514" spans="1:33" ht="12" customHeight="1">
      <c r="A1514" s="69"/>
      <c r="B1514" s="81"/>
      <c r="C1514" s="81"/>
      <c r="D1514" s="81"/>
      <c r="E1514" s="81"/>
      <c r="F1514" s="151"/>
      <c r="G1514" s="151"/>
      <c r="H1514" s="151"/>
      <c r="I1514" s="151"/>
      <c r="J1514" s="157"/>
      <c r="K1514" s="81"/>
      <c r="L1514" s="81"/>
      <c r="M1514" s="81"/>
      <c r="N1514" s="81"/>
      <c r="O1514" s="81"/>
      <c r="P1514" s="81"/>
      <c r="Q1514" s="81"/>
      <c r="R1514" s="91"/>
      <c r="S1514" s="91"/>
      <c r="T1514" s="91"/>
      <c r="U1514" s="91"/>
      <c r="V1514" s="91"/>
      <c r="W1514" s="91"/>
      <c r="X1514" s="91"/>
      <c r="Y1514" s="91"/>
      <c r="Z1514" s="91"/>
      <c r="AA1514" s="91"/>
      <c r="AB1514" s="91"/>
      <c r="AC1514" s="91"/>
      <c r="AD1514" s="91"/>
      <c r="AE1514" s="91"/>
      <c r="AF1514" s="91"/>
      <c r="AG1514" s="91"/>
    </row>
    <row r="1515" spans="1:33" ht="12" customHeight="1">
      <c r="A1515" s="69"/>
      <c r="B1515" s="113"/>
      <c r="C1515" s="113"/>
      <c r="D1515" s="113"/>
      <c r="E1515" s="81"/>
      <c r="F1515" s="151"/>
      <c r="G1515" s="151"/>
      <c r="H1515" s="151"/>
      <c r="I1515" s="151"/>
      <c r="J1515" s="157"/>
      <c r="K1515" s="81"/>
      <c r="L1515" s="81"/>
      <c r="M1515" s="81"/>
      <c r="N1515" s="81"/>
      <c r="O1515" s="81"/>
      <c r="P1515" s="81"/>
      <c r="Q1515" s="81"/>
      <c r="R1515" s="91"/>
      <c r="S1515" s="91"/>
      <c r="T1515" s="91"/>
      <c r="U1515" s="91"/>
      <c r="V1515" s="91"/>
      <c r="W1515" s="91"/>
      <c r="X1515" s="91"/>
      <c r="Y1515" s="91"/>
      <c r="Z1515" s="91"/>
      <c r="AA1515" s="91"/>
      <c r="AB1515" s="91"/>
      <c r="AC1515" s="91"/>
      <c r="AD1515" s="91"/>
      <c r="AE1515" s="91"/>
      <c r="AF1515" s="91"/>
      <c r="AG1515" s="91"/>
    </row>
    <row r="1516" spans="1:33" ht="2.25" customHeight="1">
      <c r="A1516" s="69"/>
      <c r="B1516" s="81"/>
      <c r="C1516" s="81"/>
      <c r="D1516" s="81"/>
      <c r="E1516" s="81"/>
      <c r="F1516" s="151"/>
      <c r="G1516" s="151"/>
      <c r="H1516" s="151"/>
      <c r="I1516" s="151"/>
      <c r="J1516" s="157"/>
      <c r="K1516" s="81"/>
      <c r="L1516" s="81"/>
      <c r="M1516" s="81"/>
      <c r="N1516" s="81"/>
      <c r="O1516" s="81"/>
      <c r="P1516" s="81"/>
      <c r="Q1516" s="81"/>
      <c r="R1516" s="91"/>
      <c r="S1516" s="91"/>
      <c r="T1516" s="91"/>
      <c r="U1516" s="91"/>
      <c r="V1516" s="91"/>
      <c r="W1516" s="91"/>
      <c r="X1516" s="91"/>
      <c r="Y1516" s="91"/>
      <c r="Z1516" s="91"/>
      <c r="AA1516" s="91"/>
      <c r="AB1516" s="91"/>
      <c r="AC1516" s="91"/>
      <c r="AD1516" s="91"/>
      <c r="AE1516" s="91"/>
      <c r="AF1516" s="91"/>
      <c r="AG1516" s="91"/>
    </row>
    <row r="1517" spans="1:33" ht="12" customHeight="1">
      <c r="A1517" s="69"/>
      <c r="B1517" s="81"/>
      <c r="C1517" s="81"/>
      <c r="D1517" s="81"/>
      <c r="E1517" s="91"/>
      <c r="F1517" s="151"/>
      <c r="G1517" s="151"/>
      <c r="H1517" s="151"/>
      <c r="I1517" s="151"/>
      <c r="J1517" s="157"/>
      <c r="K1517" s="81"/>
      <c r="L1517" s="81"/>
      <c r="M1517" s="81"/>
      <c r="N1517" s="81"/>
      <c r="O1517" s="81"/>
      <c r="P1517" s="81"/>
      <c r="Q1517" s="81"/>
      <c r="R1517" s="91"/>
      <c r="S1517" s="91"/>
      <c r="T1517" s="91"/>
      <c r="U1517" s="91"/>
      <c r="V1517" s="91"/>
      <c r="W1517" s="91"/>
      <c r="X1517" s="91"/>
      <c r="Y1517" s="91"/>
      <c r="Z1517" s="91"/>
      <c r="AA1517" s="91"/>
      <c r="AB1517" s="91"/>
      <c r="AC1517" s="91"/>
      <c r="AD1517" s="91"/>
      <c r="AE1517" s="91"/>
      <c r="AF1517" s="91"/>
      <c r="AG1517" s="91"/>
    </row>
    <row r="1518" spans="1:33" ht="18" customHeight="1">
      <c r="A1518" s="160"/>
      <c r="B1518" s="91"/>
      <c r="C1518" s="91"/>
      <c r="D1518" s="91"/>
      <c r="E1518" s="91"/>
      <c r="F1518" s="151"/>
      <c r="G1518" s="151"/>
      <c r="H1518" s="151"/>
      <c r="I1518" s="151"/>
      <c r="J1518" s="151"/>
      <c r="K1518" s="91"/>
      <c r="L1518" s="91"/>
      <c r="M1518" s="91"/>
      <c r="N1518" s="91"/>
      <c r="O1518" s="91"/>
      <c r="P1518" s="91"/>
      <c r="Q1518" s="91"/>
      <c r="R1518" s="9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</row>
    <row r="1519" spans="1:33" ht="12.75">
      <c r="A1519" s="69"/>
      <c r="B1519" s="91"/>
      <c r="C1519" s="91"/>
      <c r="D1519" s="91"/>
      <c r="E1519" s="91"/>
      <c r="F1519" s="151"/>
      <c r="G1519" s="151"/>
      <c r="H1519" s="151"/>
      <c r="I1519" s="151"/>
      <c r="J1519" s="151"/>
      <c r="K1519" s="91"/>
      <c r="L1519" s="91"/>
      <c r="M1519" s="91"/>
      <c r="N1519" s="91"/>
      <c r="O1519" s="91"/>
      <c r="P1519" s="91"/>
      <c r="Q1519" s="91"/>
      <c r="R1519" s="91"/>
      <c r="S1519" s="91"/>
      <c r="T1519" s="91"/>
      <c r="U1519" s="91"/>
      <c r="V1519" s="91"/>
      <c r="W1519" s="91"/>
      <c r="X1519" s="91"/>
      <c r="Y1519" s="91"/>
      <c r="Z1519" s="91"/>
      <c r="AA1519" s="91"/>
      <c r="AB1519" s="91"/>
      <c r="AC1519" s="91"/>
      <c r="AD1519" s="91"/>
      <c r="AE1519" s="91"/>
      <c r="AF1519" s="91"/>
      <c r="AG1519" s="91"/>
    </row>
    <row r="1520" spans="1:33" ht="12.75">
      <c r="A1520" s="69"/>
      <c r="B1520" s="81"/>
      <c r="C1520" s="81"/>
      <c r="D1520" s="81"/>
      <c r="E1520" s="81"/>
      <c r="F1520" s="151"/>
      <c r="G1520" s="151"/>
      <c r="H1520" s="157"/>
      <c r="I1520" s="157"/>
      <c r="J1520" s="157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</row>
    <row r="1521" spans="1:33" ht="14.25" customHeight="1">
      <c r="A1521" s="69"/>
      <c r="B1521" s="81"/>
      <c r="C1521" s="81"/>
      <c r="D1521" s="81"/>
      <c r="E1521" s="81"/>
      <c r="F1521" s="151"/>
      <c r="G1521" s="151"/>
      <c r="H1521" s="157"/>
      <c r="I1521" s="157"/>
      <c r="J1521" s="157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</row>
    <row r="1522" spans="1:33" ht="0.75" customHeight="1">
      <c r="A1522" s="69"/>
      <c r="B1522" s="77"/>
      <c r="C1522" s="81"/>
      <c r="D1522" s="81"/>
      <c r="E1522" s="81"/>
      <c r="F1522" s="151"/>
      <c r="G1522" s="151"/>
      <c r="H1522" s="157"/>
      <c r="I1522" s="157"/>
      <c r="J1522" s="157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</row>
    <row r="1523" spans="1:33" ht="24" customHeight="1">
      <c r="A1523" s="69"/>
      <c r="B1523" s="77"/>
      <c r="C1523" s="81"/>
      <c r="D1523" s="81"/>
      <c r="E1523" s="81"/>
      <c r="F1523" s="151"/>
      <c r="G1523" s="151"/>
      <c r="H1523" s="157"/>
      <c r="I1523" s="157"/>
      <c r="J1523" s="157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</row>
    <row r="1524" spans="1:33" ht="12.75">
      <c r="A1524" s="69"/>
      <c r="B1524" s="81"/>
      <c r="C1524" s="81"/>
      <c r="D1524" s="81"/>
      <c r="E1524" s="81"/>
      <c r="F1524" s="151"/>
      <c r="G1524" s="151"/>
      <c r="H1524" s="157"/>
      <c r="I1524" s="157"/>
      <c r="J1524" s="157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</row>
    <row r="1525" spans="1:33" ht="0.75" customHeight="1">
      <c r="A1525" s="69"/>
      <c r="B1525" s="81"/>
      <c r="C1525" s="81"/>
      <c r="D1525" s="81"/>
      <c r="E1525" s="81"/>
      <c r="F1525" s="151"/>
      <c r="G1525" s="151"/>
      <c r="H1525" s="157"/>
      <c r="I1525" s="157"/>
      <c r="J1525" s="157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</row>
    <row r="1526" spans="1:33" ht="36.75" customHeight="1" hidden="1">
      <c r="A1526" s="69"/>
      <c r="B1526" s="68"/>
      <c r="C1526" s="81"/>
      <c r="D1526" s="81"/>
      <c r="E1526" s="81"/>
      <c r="F1526" s="151"/>
      <c r="G1526" s="151"/>
      <c r="H1526" s="157"/>
      <c r="I1526" s="157"/>
      <c r="J1526" s="157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</row>
    <row r="1527" spans="1:33" ht="11.25" customHeight="1">
      <c r="A1527" s="69"/>
      <c r="B1527" s="81"/>
      <c r="C1527" s="81"/>
      <c r="D1527" s="81"/>
      <c r="E1527" s="81"/>
      <c r="F1527" s="151"/>
      <c r="G1527" s="151"/>
      <c r="H1527" s="157"/>
      <c r="I1527" s="157"/>
      <c r="J1527" s="157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</row>
    <row r="1528" spans="1:33" ht="36.75" customHeight="1" hidden="1">
      <c r="A1528" s="69"/>
      <c r="B1528" s="87"/>
      <c r="C1528" s="69"/>
      <c r="D1528" s="69"/>
      <c r="E1528" s="91"/>
      <c r="F1528" s="151"/>
      <c r="G1528" s="151"/>
      <c r="H1528" s="151"/>
      <c r="I1528" s="151"/>
      <c r="J1528" s="166"/>
      <c r="K1528" s="69"/>
      <c r="L1528" s="69"/>
      <c r="M1528" s="69"/>
      <c r="N1528" s="69"/>
      <c r="O1528" s="69"/>
      <c r="P1528" s="69"/>
      <c r="Q1528" s="69"/>
      <c r="R1528" s="69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</row>
    <row r="1529" spans="1:33" ht="9.75" customHeight="1">
      <c r="A1529" s="69"/>
      <c r="B1529" s="81"/>
      <c r="C1529" s="69"/>
      <c r="D1529" s="69"/>
      <c r="E1529" s="91"/>
      <c r="F1529" s="151"/>
      <c r="G1529" s="151"/>
      <c r="H1529" s="151"/>
      <c r="I1529" s="151"/>
      <c r="J1529" s="166"/>
      <c r="K1529" s="69"/>
      <c r="L1529" s="69"/>
      <c r="M1529" s="69"/>
      <c r="N1529" s="69"/>
      <c r="O1529" s="69"/>
      <c r="P1529" s="69"/>
      <c r="Q1529" s="69"/>
      <c r="R1529" s="69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</row>
    <row r="1530" spans="1:33" ht="12.75">
      <c r="A1530" s="69"/>
      <c r="B1530" s="91"/>
      <c r="C1530" s="91"/>
      <c r="D1530" s="91"/>
      <c r="E1530" s="91"/>
      <c r="F1530" s="151"/>
      <c r="G1530" s="151"/>
      <c r="H1530" s="151"/>
      <c r="I1530" s="151"/>
      <c r="J1530" s="151"/>
      <c r="K1530" s="91"/>
      <c r="L1530" s="91"/>
      <c r="M1530" s="91"/>
      <c r="N1530" s="91"/>
      <c r="O1530" s="91"/>
      <c r="P1530" s="91"/>
      <c r="Q1530" s="91"/>
      <c r="R1530" s="91"/>
      <c r="S1530" s="91"/>
      <c r="T1530" s="91"/>
      <c r="U1530" s="91"/>
      <c r="V1530" s="91"/>
      <c r="W1530" s="91"/>
      <c r="X1530" s="91"/>
      <c r="Y1530" s="91"/>
      <c r="Z1530" s="91"/>
      <c r="AA1530" s="91"/>
      <c r="AB1530" s="91"/>
      <c r="AC1530" s="91"/>
      <c r="AD1530" s="91"/>
      <c r="AE1530" s="91"/>
      <c r="AF1530" s="91"/>
      <c r="AG1530" s="91"/>
    </row>
    <row r="1531" spans="1:33" ht="12.75">
      <c r="A1531" s="69"/>
      <c r="B1531" s="81"/>
      <c r="C1531" s="81"/>
      <c r="D1531" s="81"/>
      <c r="E1531" s="81"/>
      <c r="F1531" s="151"/>
      <c r="G1531" s="151"/>
      <c r="H1531" s="157"/>
      <c r="I1531" s="157"/>
      <c r="J1531" s="157"/>
      <c r="K1531" s="81"/>
      <c r="L1531" s="81"/>
      <c r="M1531" s="81"/>
      <c r="N1531" s="81"/>
      <c r="O1531" s="81"/>
      <c r="P1531" s="81"/>
      <c r="Q1531" s="81"/>
      <c r="R1531" s="81"/>
      <c r="S1531" s="91"/>
      <c r="T1531" s="91"/>
      <c r="U1531" s="91"/>
      <c r="V1531" s="91"/>
      <c r="W1531" s="91"/>
      <c r="X1531" s="91"/>
      <c r="Y1531" s="91"/>
      <c r="Z1531" s="91"/>
      <c r="AA1531" s="91"/>
      <c r="AB1531" s="91"/>
      <c r="AC1531" s="91"/>
      <c r="AD1531" s="91"/>
      <c r="AE1531" s="91"/>
      <c r="AF1531" s="91"/>
      <c r="AG1531" s="91"/>
    </row>
    <row r="1532" spans="1:33" ht="12.75">
      <c r="A1532" s="69"/>
      <c r="B1532" s="81"/>
      <c r="C1532" s="81"/>
      <c r="D1532" s="81"/>
      <c r="E1532" s="81"/>
      <c r="F1532" s="151"/>
      <c r="G1532" s="151"/>
      <c r="H1532" s="157"/>
      <c r="I1532" s="157"/>
      <c r="J1532" s="157"/>
      <c r="K1532" s="81"/>
      <c r="L1532" s="81"/>
      <c r="M1532" s="81"/>
      <c r="N1532" s="81"/>
      <c r="O1532" s="81"/>
      <c r="P1532" s="81"/>
      <c r="Q1532" s="81"/>
      <c r="R1532" s="81"/>
      <c r="S1532" s="91"/>
      <c r="T1532" s="91"/>
      <c r="U1532" s="91"/>
      <c r="V1532" s="91"/>
      <c r="W1532" s="91"/>
      <c r="X1532" s="91"/>
      <c r="Y1532" s="91"/>
      <c r="Z1532" s="91"/>
      <c r="AA1532" s="91"/>
      <c r="AB1532" s="91"/>
      <c r="AC1532" s="91"/>
      <c r="AD1532" s="91"/>
      <c r="AE1532" s="91"/>
      <c r="AF1532" s="91"/>
      <c r="AG1532" s="91"/>
    </row>
    <row r="1533" spans="1:33" ht="12.75">
      <c r="A1533" s="69"/>
      <c r="B1533" s="113"/>
      <c r="C1533" s="113"/>
      <c r="D1533" s="113"/>
      <c r="E1533" s="81"/>
      <c r="F1533" s="151"/>
      <c r="G1533" s="151"/>
      <c r="H1533" s="157"/>
      <c r="I1533" s="157"/>
      <c r="J1533" s="169"/>
      <c r="K1533" s="113"/>
      <c r="L1533" s="113"/>
      <c r="M1533" s="113"/>
      <c r="N1533" s="113"/>
      <c r="O1533" s="113"/>
      <c r="P1533" s="113"/>
      <c r="Q1533" s="113"/>
      <c r="R1533" s="113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</row>
    <row r="1534" spans="1:33" ht="15.75" customHeight="1">
      <c r="A1534" s="69"/>
      <c r="B1534" s="81"/>
      <c r="C1534" s="81"/>
      <c r="D1534" s="81"/>
      <c r="E1534" s="81"/>
      <c r="F1534" s="151"/>
      <c r="G1534" s="151"/>
      <c r="H1534" s="157"/>
      <c r="I1534" s="157"/>
      <c r="J1534" s="157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</row>
    <row r="1535" spans="1:33" ht="8.25" customHeight="1">
      <c r="A1535" s="69"/>
      <c r="B1535" s="81"/>
      <c r="C1535" s="81"/>
      <c r="D1535" s="81"/>
      <c r="E1535" s="91"/>
      <c r="F1535" s="151"/>
      <c r="G1535" s="151"/>
      <c r="H1535" s="151"/>
      <c r="I1535" s="151"/>
      <c r="J1535" s="157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</row>
    <row r="1536" spans="1:33" ht="17.25" customHeight="1">
      <c r="A1536" s="160"/>
      <c r="B1536" s="91"/>
      <c r="C1536" s="81"/>
      <c r="D1536" s="81"/>
      <c r="E1536" s="91"/>
      <c r="F1536" s="151"/>
      <c r="G1536" s="151"/>
      <c r="H1536" s="151"/>
      <c r="I1536" s="151"/>
      <c r="J1536" s="157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</row>
    <row r="1537" spans="1:33" ht="13.5" customHeight="1">
      <c r="A1537" s="69"/>
      <c r="B1537" s="91"/>
      <c r="C1537" s="91"/>
      <c r="D1537" s="91"/>
      <c r="E1537" s="91"/>
      <c r="F1537" s="151"/>
      <c r="G1537" s="151"/>
      <c r="H1537" s="151"/>
      <c r="I1537" s="151"/>
      <c r="J1537" s="151"/>
      <c r="K1537" s="91"/>
      <c r="L1537" s="91"/>
      <c r="M1537" s="91"/>
      <c r="N1537" s="91"/>
      <c r="O1537" s="91"/>
      <c r="P1537" s="91"/>
      <c r="Q1537" s="91"/>
      <c r="R1537" s="9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</row>
    <row r="1538" spans="1:33" ht="13.5" customHeight="1">
      <c r="A1538" s="69"/>
      <c r="B1538" s="81"/>
      <c r="C1538" s="81"/>
      <c r="D1538" s="81"/>
      <c r="E1538" s="81"/>
      <c r="F1538" s="151"/>
      <c r="G1538" s="151"/>
      <c r="H1538" s="157"/>
      <c r="I1538" s="157"/>
      <c r="J1538" s="157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</row>
    <row r="1539" spans="1:33" ht="1.5" customHeight="1" hidden="1">
      <c r="A1539" s="69"/>
      <c r="B1539" s="81"/>
      <c r="C1539" s="81"/>
      <c r="D1539" s="81"/>
      <c r="E1539" s="91"/>
      <c r="F1539" s="151"/>
      <c r="G1539" s="151"/>
      <c r="H1539" s="151"/>
      <c r="I1539" s="151"/>
      <c r="J1539" s="157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</row>
    <row r="1540" spans="1:33" ht="18" customHeight="1" hidden="1">
      <c r="A1540" s="69"/>
      <c r="B1540" s="81"/>
      <c r="C1540" s="81"/>
      <c r="D1540" s="81"/>
      <c r="E1540" s="91"/>
      <c r="F1540" s="151"/>
      <c r="G1540" s="151"/>
      <c r="H1540" s="151"/>
      <c r="I1540" s="151"/>
      <c r="J1540" s="157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</row>
    <row r="1541" spans="1:33" ht="9.75" customHeight="1">
      <c r="A1541" s="69"/>
      <c r="B1541" s="81"/>
      <c r="C1541" s="81"/>
      <c r="D1541" s="81"/>
      <c r="E1541" s="91"/>
      <c r="F1541" s="151"/>
      <c r="G1541" s="151"/>
      <c r="H1541" s="151"/>
      <c r="I1541" s="151"/>
      <c r="J1541" s="157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</row>
    <row r="1542" spans="1:33" ht="10.5" customHeight="1" hidden="1">
      <c r="A1542" s="69"/>
      <c r="B1542" s="81"/>
      <c r="C1542" s="81"/>
      <c r="D1542" s="81"/>
      <c r="E1542" s="91"/>
      <c r="F1542" s="151"/>
      <c r="G1542" s="151"/>
      <c r="H1542" s="151"/>
      <c r="I1542" s="151"/>
      <c r="J1542" s="157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</row>
    <row r="1543" spans="1:33" ht="12.75">
      <c r="A1543" s="69"/>
      <c r="B1543" s="91"/>
      <c r="C1543" s="91"/>
      <c r="D1543" s="91"/>
      <c r="E1543" s="91"/>
      <c r="F1543" s="151"/>
      <c r="G1543" s="151"/>
      <c r="H1543" s="151"/>
      <c r="I1543" s="151"/>
      <c r="J1543" s="151"/>
      <c r="K1543" s="91"/>
      <c r="L1543" s="91"/>
      <c r="M1543" s="91"/>
      <c r="N1543" s="91"/>
      <c r="O1543" s="91"/>
      <c r="P1543" s="91"/>
      <c r="Q1543" s="91"/>
      <c r="R1543" s="9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</row>
    <row r="1544" spans="1:33" ht="12.75">
      <c r="A1544" s="69"/>
      <c r="B1544" s="81"/>
      <c r="C1544" s="81"/>
      <c r="D1544" s="81"/>
      <c r="E1544" s="81"/>
      <c r="F1544" s="151"/>
      <c r="G1544" s="151"/>
      <c r="H1544" s="157"/>
      <c r="I1544" s="157"/>
      <c r="J1544" s="157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</row>
    <row r="1545" spans="1:33" ht="19.5" customHeight="1" hidden="1">
      <c r="A1545" s="69"/>
      <c r="B1545" s="81"/>
      <c r="C1545" s="81"/>
      <c r="D1545" s="81"/>
      <c r="E1545" s="81"/>
      <c r="F1545" s="151"/>
      <c r="G1545" s="151"/>
      <c r="H1545" s="157"/>
      <c r="I1545" s="157"/>
      <c r="J1545" s="157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</row>
    <row r="1546" spans="1:33" ht="21" customHeight="1" hidden="1">
      <c r="A1546" s="69"/>
      <c r="B1546" s="81"/>
      <c r="C1546" s="81"/>
      <c r="D1546" s="81"/>
      <c r="E1546" s="91"/>
      <c r="F1546" s="151"/>
      <c r="G1546" s="151"/>
      <c r="H1546" s="151"/>
      <c r="I1546" s="151"/>
      <c r="J1546" s="157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</row>
    <row r="1547" spans="1:33" ht="15" customHeight="1">
      <c r="A1547" s="69"/>
      <c r="B1547" s="81"/>
      <c r="C1547" s="81"/>
      <c r="D1547" s="81"/>
      <c r="E1547" s="81"/>
      <c r="F1547" s="151"/>
      <c r="G1547" s="151"/>
      <c r="H1547" s="151"/>
      <c r="I1547" s="151"/>
      <c r="J1547" s="157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</row>
    <row r="1548" spans="1:33" ht="19.5" customHeight="1">
      <c r="A1548" s="89"/>
      <c r="B1548" s="91"/>
      <c r="C1548" s="81"/>
      <c r="D1548" s="81"/>
      <c r="E1548" s="91"/>
      <c r="F1548" s="151"/>
      <c r="G1548" s="151"/>
      <c r="H1548" s="151"/>
      <c r="I1548" s="151"/>
      <c r="J1548" s="157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</row>
    <row r="1549" spans="1:33" ht="13.5" customHeight="1">
      <c r="A1549" s="89"/>
      <c r="B1549" s="91"/>
      <c r="C1549" s="91"/>
      <c r="D1549" s="91"/>
      <c r="E1549" s="91"/>
      <c r="F1549" s="151"/>
      <c r="G1549" s="151"/>
      <c r="H1549" s="151"/>
      <c r="I1549" s="151"/>
      <c r="J1549" s="15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  <c r="V1549" s="91"/>
      <c r="W1549" s="91"/>
      <c r="X1549" s="91"/>
      <c r="Y1549" s="91"/>
      <c r="Z1549" s="91"/>
      <c r="AA1549" s="91"/>
      <c r="AB1549" s="91"/>
      <c r="AC1549" s="91"/>
      <c r="AD1549" s="91"/>
      <c r="AE1549" s="91"/>
      <c r="AF1549" s="91"/>
      <c r="AG1549" s="91"/>
    </row>
    <row r="1550" spans="1:33" ht="12.75" customHeight="1">
      <c r="A1550" s="69"/>
      <c r="B1550" s="81"/>
      <c r="C1550" s="81"/>
      <c r="D1550" s="81"/>
      <c r="E1550" s="81"/>
      <c r="F1550" s="151"/>
      <c r="G1550" s="151"/>
      <c r="H1550" s="157"/>
      <c r="I1550" s="157"/>
      <c r="J1550" s="157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</row>
    <row r="1551" spans="1:33" ht="13.5" customHeight="1">
      <c r="A1551" s="69"/>
      <c r="B1551" s="81"/>
      <c r="C1551" s="81"/>
      <c r="D1551" s="81"/>
      <c r="E1551" s="81"/>
      <c r="F1551" s="151"/>
      <c r="G1551" s="151"/>
      <c r="H1551" s="157"/>
      <c r="I1551" s="157"/>
      <c r="J1551" s="157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</row>
    <row r="1552" spans="1:33" ht="19.5" customHeight="1">
      <c r="A1552" s="69"/>
      <c r="B1552" s="81"/>
      <c r="C1552" s="81"/>
      <c r="D1552" s="81"/>
      <c r="E1552" s="91"/>
      <c r="F1552" s="151"/>
      <c r="G1552" s="151"/>
      <c r="H1552" s="151"/>
      <c r="I1552" s="151"/>
      <c r="J1552" s="157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</row>
    <row r="1553" spans="1:33" ht="11.25" customHeight="1">
      <c r="A1553" s="69"/>
      <c r="B1553" s="81"/>
      <c r="C1553" s="81"/>
      <c r="D1553" s="81"/>
      <c r="E1553" s="91"/>
      <c r="F1553" s="151"/>
      <c r="G1553" s="151"/>
      <c r="H1553" s="151"/>
      <c r="I1553" s="151"/>
      <c r="J1553" s="157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</row>
    <row r="1554" spans="1:33" ht="13.5" customHeight="1">
      <c r="A1554" s="69"/>
      <c r="B1554" s="91"/>
      <c r="C1554" s="91"/>
      <c r="D1554" s="91"/>
      <c r="E1554" s="91"/>
      <c r="F1554" s="151"/>
      <c r="G1554" s="151"/>
      <c r="H1554" s="151"/>
      <c r="I1554" s="151"/>
      <c r="J1554" s="15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  <c r="V1554" s="91"/>
      <c r="W1554" s="91"/>
      <c r="X1554" s="91"/>
      <c r="Y1554" s="91"/>
      <c r="Z1554" s="91"/>
      <c r="AA1554" s="91"/>
      <c r="AB1554" s="91"/>
      <c r="AC1554" s="91"/>
      <c r="AD1554" s="91"/>
      <c r="AE1554" s="91"/>
      <c r="AF1554" s="91"/>
      <c r="AG1554" s="91"/>
    </row>
    <row r="1555" spans="1:33" ht="13.5" customHeight="1">
      <c r="A1555" s="69"/>
      <c r="B1555" s="81"/>
      <c r="C1555" s="81"/>
      <c r="D1555" s="81"/>
      <c r="E1555" s="81"/>
      <c r="F1555" s="151"/>
      <c r="G1555" s="151"/>
      <c r="H1555" s="157"/>
      <c r="I1555" s="157"/>
      <c r="J1555" s="157"/>
      <c r="K1555" s="81"/>
      <c r="L1555" s="81"/>
      <c r="M1555" s="81"/>
      <c r="N1555" s="81"/>
      <c r="O1555" s="81"/>
      <c r="P1555" s="81"/>
      <c r="Q1555" s="81"/>
      <c r="R1555" s="81"/>
      <c r="S1555" s="91"/>
      <c r="T1555" s="91"/>
      <c r="U1555" s="91"/>
      <c r="V1555" s="91"/>
      <c r="W1555" s="91"/>
      <c r="X1555" s="91"/>
      <c r="Y1555" s="91"/>
      <c r="Z1555" s="91"/>
      <c r="AA1555" s="91"/>
      <c r="AB1555" s="91"/>
      <c r="AC1555" s="91"/>
      <c r="AD1555" s="91"/>
      <c r="AE1555" s="91"/>
      <c r="AF1555" s="91"/>
      <c r="AG1555" s="91"/>
    </row>
    <row r="1556" spans="1:33" ht="11.25" customHeight="1">
      <c r="A1556" s="69"/>
      <c r="B1556" s="81"/>
      <c r="C1556" s="81"/>
      <c r="D1556" s="81"/>
      <c r="E1556" s="81"/>
      <c r="F1556" s="151"/>
      <c r="G1556" s="151"/>
      <c r="H1556" s="157"/>
      <c r="I1556" s="157"/>
      <c r="J1556" s="157"/>
      <c r="K1556" s="81"/>
      <c r="L1556" s="81"/>
      <c r="M1556" s="81"/>
      <c r="N1556" s="81"/>
      <c r="O1556" s="81"/>
      <c r="P1556" s="81"/>
      <c r="Q1556" s="81"/>
      <c r="R1556" s="81"/>
      <c r="S1556" s="91"/>
      <c r="T1556" s="91"/>
      <c r="U1556" s="91"/>
      <c r="V1556" s="91"/>
      <c r="W1556" s="91"/>
      <c r="X1556" s="91"/>
      <c r="Y1556" s="91"/>
      <c r="Z1556" s="91"/>
      <c r="AA1556" s="91"/>
      <c r="AB1556" s="91"/>
      <c r="AC1556" s="91"/>
      <c r="AD1556" s="91"/>
      <c r="AE1556" s="91"/>
      <c r="AF1556" s="91"/>
      <c r="AG1556" s="91"/>
    </row>
    <row r="1557" spans="1:33" ht="14.25" customHeight="1">
      <c r="A1557" s="69"/>
      <c r="B1557" s="113"/>
      <c r="C1557" s="113"/>
      <c r="D1557" s="113"/>
      <c r="E1557" s="81"/>
      <c r="F1557" s="151"/>
      <c r="G1557" s="151"/>
      <c r="H1557" s="157"/>
      <c r="I1557" s="157"/>
      <c r="J1557" s="169"/>
      <c r="K1557" s="113"/>
      <c r="L1557" s="113"/>
      <c r="M1557" s="113"/>
      <c r="N1557" s="113"/>
      <c r="O1557" s="113"/>
      <c r="P1557" s="113"/>
      <c r="Q1557" s="113"/>
      <c r="R1557" s="113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</row>
    <row r="1558" spans="1:33" ht="1.5" customHeight="1" hidden="1">
      <c r="A1558" s="69"/>
      <c r="B1558" s="81"/>
      <c r="C1558" s="81"/>
      <c r="D1558" s="81"/>
      <c r="E1558" s="81"/>
      <c r="F1558" s="151"/>
      <c r="G1558" s="151"/>
      <c r="H1558" s="151"/>
      <c r="I1558" s="151"/>
      <c r="J1558" s="157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</row>
    <row r="1559" spans="1:33" ht="9.75" customHeight="1">
      <c r="A1559" s="69"/>
      <c r="B1559" s="81"/>
      <c r="C1559" s="81"/>
      <c r="D1559" s="81"/>
      <c r="E1559" s="91"/>
      <c r="F1559" s="151"/>
      <c r="G1559" s="151"/>
      <c r="H1559" s="151"/>
      <c r="I1559" s="151"/>
      <c r="J1559" s="157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</row>
    <row r="1560" spans="1:33" ht="12.75">
      <c r="A1560" s="160"/>
      <c r="B1560" s="91"/>
      <c r="C1560" s="81"/>
      <c r="D1560" s="81"/>
      <c r="E1560" s="91"/>
      <c r="F1560" s="151"/>
      <c r="G1560" s="151"/>
      <c r="H1560" s="151"/>
      <c r="I1560" s="151"/>
      <c r="J1560" s="157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</row>
    <row r="1561" spans="1:33" ht="13.5" customHeight="1">
      <c r="A1561" s="69"/>
      <c r="B1561" s="91"/>
      <c r="C1561" s="91"/>
      <c r="D1561" s="91"/>
      <c r="E1561" s="91"/>
      <c r="F1561" s="151"/>
      <c r="G1561" s="151"/>
      <c r="H1561" s="151"/>
      <c r="I1561" s="151"/>
      <c r="J1561" s="151"/>
      <c r="K1561" s="91"/>
      <c r="L1561" s="91"/>
      <c r="M1561" s="91"/>
      <c r="N1561" s="91"/>
      <c r="O1561" s="91"/>
      <c r="P1561" s="91"/>
      <c r="Q1561" s="9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</row>
    <row r="1562" spans="1:33" ht="0.75" customHeight="1" hidden="1">
      <c r="A1562" s="69"/>
      <c r="B1562" s="81"/>
      <c r="C1562" s="81"/>
      <c r="D1562" s="81"/>
      <c r="E1562" s="91"/>
      <c r="F1562" s="151"/>
      <c r="G1562" s="151"/>
      <c r="H1562" s="151"/>
      <c r="I1562" s="151"/>
      <c r="J1562" s="157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</row>
    <row r="1563" spans="1:33" ht="2.25" customHeight="1" hidden="1">
      <c r="A1563" s="69"/>
      <c r="B1563" s="68"/>
      <c r="C1563" s="81"/>
      <c r="D1563" s="81"/>
      <c r="E1563" s="91"/>
      <c r="F1563" s="151"/>
      <c r="G1563" s="151"/>
      <c r="H1563" s="151"/>
      <c r="I1563" s="151"/>
      <c r="J1563" s="157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</row>
    <row r="1564" spans="1:33" ht="12.75" customHeight="1">
      <c r="A1564" s="69"/>
      <c r="B1564" s="81"/>
      <c r="C1564" s="81"/>
      <c r="D1564" s="81"/>
      <c r="E1564" s="81"/>
      <c r="F1564" s="151"/>
      <c r="G1564" s="151"/>
      <c r="H1564" s="157"/>
      <c r="I1564" s="157"/>
      <c r="J1564" s="157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</row>
    <row r="1565" spans="1:33" ht="17.25" customHeight="1">
      <c r="A1565" s="69"/>
      <c r="B1565" s="81"/>
      <c r="C1565" s="81"/>
      <c r="D1565" s="81"/>
      <c r="E1565" s="81"/>
      <c r="F1565" s="151"/>
      <c r="G1565" s="151"/>
      <c r="H1565" s="157"/>
      <c r="I1565" s="157"/>
      <c r="J1565" s="157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</row>
    <row r="1566" spans="1:33" ht="13.5" customHeight="1">
      <c r="A1566" s="69"/>
      <c r="B1566" s="81"/>
      <c r="C1566" s="81"/>
      <c r="D1566" s="81"/>
      <c r="E1566" s="91"/>
      <c r="F1566" s="151"/>
      <c r="G1566" s="151"/>
      <c r="H1566" s="151"/>
      <c r="I1566" s="151"/>
      <c r="J1566" s="157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</row>
    <row r="1567" spans="1:33" ht="13.5" customHeight="1">
      <c r="A1567" s="69"/>
      <c r="B1567" s="91"/>
      <c r="C1567" s="91"/>
      <c r="D1567" s="91"/>
      <c r="E1567" s="91"/>
      <c r="F1567" s="151"/>
      <c r="G1567" s="151"/>
      <c r="H1567" s="151"/>
      <c r="I1567" s="151"/>
      <c r="J1567" s="151"/>
      <c r="K1567" s="91"/>
      <c r="L1567" s="91"/>
      <c r="M1567" s="91"/>
      <c r="N1567" s="91"/>
      <c r="O1567" s="91"/>
      <c r="P1567" s="91"/>
      <c r="Q1567" s="9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</row>
    <row r="1568" spans="1:33" ht="11.25" customHeight="1">
      <c r="A1568" s="69"/>
      <c r="B1568" s="81"/>
      <c r="C1568" s="81"/>
      <c r="D1568" s="81"/>
      <c r="E1568" s="81"/>
      <c r="F1568" s="151"/>
      <c r="G1568" s="151"/>
      <c r="H1568" s="157"/>
      <c r="I1568" s="157"/>
      <c r="J1568" s="157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</row>
    <row r="1569" spans="1:33" ht="14.25" customHeight="1">
      <c r="A1569" s="69"/>
      <c r="B1569" s="81"/>
      <c r="C1569" s="81"/>
      <c r="D1569" s="81"/>
      <c r="E1569" s="81"/>
      <c r="F1569" s="151"/>
      <c r="G1569" s="151"/>
      <c r="H1569" s="157"/>
      <c r="I1569" s="157"/>
      <c r="J1569" s="157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</row>
    <row r="1570" spans="1:33" ht="19.5" customHeight="1" hidden="1">
      <c r="A1570" s="69"/>
      <c r="B1570" s="113"/>
      <c r="C1570" s="81"/>
      <c r="D1570" s="81"/>
      <c r="E1570" s="91"/>
      <c r="F1570" s="151"/>
      <c r="G1570" s="151"/>
      <c r="H1570" s="151"/>
      <c r="I1570" s="151"/>
      <c r="J1570" s="157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</row>
    <row r="1571" spans="1:33" ht="29.25" customHeight="1" hidden="1">
      <c r="A1571" s="69"/>
      <c r="B1571" s="81"/>
      <c r="C1571" s="81"/>
      <c r="D1571" s="81"/>
      <c r="E1571" s="91"/>
      <c r="F1571" s="151"/>
      <c r="G1571" s="151"/>
      <c r="H1571" s="151"/>
      <c r="I1571" s="151"/>
      <c r="J1571" s="157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</row>
    <row r="1572" spans="1:33" ht="10.5" customHeight="1">
      <c r="A1572" s="69"/>
      <c r="B1572" s="81"/>
      <c r="C1572" s="81"/>
      <c r="D1572" s="81"/>
      <c r="E1572" s="91"/>
      <c r="F1572" s="151"/>
      <c r="G1572" s="151"/>
      <c r="H1572" s="151"/>
      <c r="I1572" s="151"/>
      <c r="J1572" s="157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</row>
    <row r="1573" spans="1:33" ht="15.75" customHeight="1">
      <c r="A1573" s="89"/>
      <c r="B1573" s="269"/>
      <c r="C1573" s="269"/>
      <c r="D1573" s="124"/>
      <c r="E1573" s="91"/>
      <c r="F1573" s="151"/>
      <c r="G1573" s="151"/>
      <c r="H1573" s="151"/>
      <c r="I1573" s="151"/>
      <c r="J1573" s="213"/>
      <c r="K1573" s="124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</row>
    <row r="1574" spans="1:33" ht="12.75" customHeight="1">
      <c r="A1574" s="69"/>
      <c r="B1574" s="91"/>
      <c r="C1574" s="91"/>
      <c r="D1574" s="91"/>
      <c r="E1574" s="91"/>
      <c r="F1574" s="151"/>
      <c r="G1574" s="151"/>
      <c r="H1574" s="151"/>
      <c r="I1574" s="151"/>
      <c r="J1574" s="151"/>
      <c r="K1574" s="91"/>
      <c r="L1574" s="91"/>
      <c r="M1574" s="91"/>
      <c r="N1574" s="91"/>
      <c r="O1574" s="91"/>
      <c r="P1574" s="91"/>
      <c r="Q1574" s="9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</row>
    <row r="1575" spans="1:33" ht="12.75" customHeight="1">
      <c r="A1575" s="69"/>
      <c r="B1575" s="81"/>
      <c r="C1575" s="81"/>
      <c r="D1575" s="81"/>
      <c r="E1575" s="81"/>
      <c r="F1575" s="151"/>
      <c r="G1575" s="151"/>
      <c r="H1575" s="157"/>
      <c r="I1575" s="157"/>
      <c r="J1575" s="157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</row>
    <row r="1576" spans="1:33" ht="13.5" customHeight="1">
      <c r="A1576" s="69"/>
      <c r="B1576" s="81"/>
      <c r="C1576" s="81"/>
      <c r="D1576" s="81"/>
      <c r="E1576" s="81"/>
      <c r="F1576" s="151"/>
      <c r="G1576" s="151"/>
      <c r="H1576" s="157"/>
      <c r="I1576" s="157"/>
      <c r="J1576" s="157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</row>
    <row r="1577" spans="1:33" ht="12" customHeight="1" hidden="1">
      <c r="A1577" s="69"/>
      <c r="B1577" s="77"/>
      <c r="C1577" s="81"/>
      <c r="D1577" s="81"/>
      <c r="E1577" s="81"/>
      <c r="F1577" s="151"/>
      <c r="G1577" s="151"/>
      <c r="H1577" s="157"/>
      <c r="I1577" s="151"/>
      <c r="J1577" s="157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</row>
    <row r="1578" spans="1:33" ht="24.75" customHeight="1">
      <c r="A1578" s="69"/>
      <c r="B1578" s="77"/>
      <c r="C1578" s="81"/>
      <c r="D1578" s="81"/>
      <c r="E1578" s="81"/>
      <c r="F1578" s="151"/>
      <c r="G1578" s="151"/>
      <c r="H1578" s="157"/>
      <c r="I1578" s="151"/>
      <c r="J1578" s="157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</row>
    <row r="1579" spans="1:33" ht="12.75" customHeight="1" hidden="1">
      <c r="A1579" s="69"/>
      <c r="B1579" s="81"/>
      <c r="C1579" s="81"/>
      <c r="D1579" s="81"/>
      <c r="E1579" s="81"/>
      <c r="F1579" s="151"/>
      <c r="G1579" s="151"/>
      <c r="H1579" s="157"/>
      <c r="I1579" s="151"/>
      <c r="J1579" s="157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</row>
    <row r="1580" spans="1:33" ht="16.5" customHeight="1" hidden="1">
      <c r="A1580" s="69"/>
      <c r="B1580" s="81"/>
      <c r="C1580" s="81"/>
      <c r="D1580" s="81"/>
      <c r="E1580" s="81"/>
      <c r="F1580" s="151"/>
      <c r="G1580" s="151"/>
      <c r="H1580" s="157"/>
      <c r="I1580" s="151"/>
      <c r="J1580" s="157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</row>
    <row r="1581" spans="1:33" ht="11.25" customHeight="1">
      <c r="A1581" s="69"/>
      <c r="B1581" s="81"/>
      <c r="C1581" s="81"/>
      <c r="D1581" s="81"/>
      <c r="E1581" s="91"/>
      <c r="F1581" s="151"/>
      <c r="G1581" s="151"/>
      <c r="H1581" s="151"/>
      <c r="I1581" s="151"/>
      <c r="J1581" s="157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</row>
    <row r="1582" spans="1:33" ht="12.75" customHeight="1">
      <c r="A1582" s="69"/>
      <c r="B1582" s="91"/>
      <c r="C1582" s="91"/>
      <c r="D1582" s="91"/>
      <c r="E1582" s="91"/>
      <c r="F1582" s="151"/>
      <c r="G1582" s="151"/>
      <c r="H1582" s="151"/>
      <c r="I1582" s="151"/>
      <c r="J1582" s="151"/>
      <c r="K1582" s="91"/>
      <c r="L1582" s="91"/>
      <c r="M1582" s="91"/>
      <c r="N1582" s="91"/>
      <c r="O1582" s="91"/>
      <c r="P1582" s="91"/>
      <c r="Q1582" s="9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</row>
    <row r="1583" spans="1:33" ht="12.75" customHeight="1">
      <c r="A1583" s="69"/>
      <c r="B1583" s="81"/>
      <c r="C1583" s="81"/>
      <c r="D1583" s="81"/>
      <c r="E1583" s="81"/>
      <c r="F1583" s="151"/>
      <c r="G1583" s="151"/>
      <c r="H1583" s="157"/>
      <c r="I1583" s="157"/>
      <c r="J1583" s="157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</row>
    <row r="1584" spans="1:33" ht="15" customHeight="1" hidden="1">
      <c r="A1584" s="69"/>
      <c r="B1584" s="81"/>
      <c r="C1584" s="81"/>
      <c r="D1584" s="81"/>
      <c r="E1584" s="91"/>
      <c r="F1584" s="151"/>
      <c r="G1584" s="151"/>
      <c r="H1584" s="151"/>
      <c r="I1584" s="151"/>
      <c r="J1584" s="157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</row>
    <row r="1585" spans="1:33" ht="12.75" customHeight="1" hidden="1">
      <c r="A1585" s="69"/>
      <c r="B1585" s="113"/>
      <c r="C1585" s="81"/>
      <c r="D1585" s="81"/>
      <c r="E1585" s="91"/>
      <c r="F1585" s="151"/>
      <c r="G1585" s="151"/>
      <c r="H1585" s="151"/>
      <c r="I1585" s="151"/>
      <c r="J1585" s="157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</row>
    <row r="1586" spans="1:33" ht="12.75" customHeight="1">
      <c r="A1586" s="69"/>
      <c r="B1586" s="81"/>
      <c r="C1586" s="81"/>
      <c r="D1586" s="81"/>
      <c r="E1586" s="81"/>
      <c r="F1586" s="151"/>
      <c r="G1586" s="151"/>
      <c r="H1586" s="157"/>
      <c r="I1586" s="157"/>
      <c r="J1586" s="157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</row>
    <row r="1587" spans="1:33" ht="12" customHeight="1">
      <c r="A1587" s="69"/>
      <c r="B1587" s="81"/>
      <c r="C1587" s="81"/>
      <c r="D1587" s="81"/>
      <c r="E1587" s="91"/>
      <c r="F1587" s="151"/>
      <c r="G1587" s="151"/>
      <c r="H1587" s="151"/>
      <c r="I1587" s="151"/>
      <c r="J1587" s="157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</row>
    <row r="1588" spans="1:33" ht="14.25" customHeight="1" hidden="1">
      <c r="A1588" s="160"/>
      <c r="B1588" s="91"/>
      <c r="C1588" s="81"/>
      <c r="D1588" s="81"/>
      <c r="E1588" s="91"/>
      <c r="F1588" s="151"/>
      <c r="G1588" s="151"/>
      <c r="H1588" s="151"/>
      <c r="I1588" s="151"/>
      <c r="J1588" s="157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</row>
    <row r="1589" spans="1:33" ht="12.75" hidden="1">
      <c r="A1589" s="69"/>
      <c r="B1589" s="91"/>
      <c r="C1589" s="91"/>
      <c r="D1589" s="91"/>
      <c r="E1589" s="91"/>
      <c r="F1589" s="151"/>
      <c r="G1589" s="151"/>
      <c r="H1589" s="151"/>
      <c r="I1589" s="151"/>
      <c r="J1589" s="151"/>
      <c r="K1589" s="91"/>
      <c r="L1589" s="91"/>
      <c r="M1589" s="91"/>
      <c r="N1589" s="91"/>
      <c r="O1589" s="91"/>
      <c r="P1589" s="91"/>
      <c r="Q1589" s="9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</row>
    <row r="1590" spans="1:33" ht="12" customHeight="1" hidden="1">
      <c r="A1590" s="69"/>
      <c r="B1590" s="81"/>
      <c r="C1590" s="81"/>
      <c r="D1590" s="81"/>
      <c r="E1590" s="81"/>
      <c r="F1590" s="151"/>
      <c r="G1590" s="151"/>
      <c r="H1590" s="157"/>
      <c r="I1590" s="157"/>
      <c r="J1590" s="157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</row>
    <row r="1591" spans="1:33" ht="12" customHeight="1" hidden="1">
      <c r="A1591" s="69"/>
      <c r="B1591" s="81"/>
      <c r="C1591" s="81"/>
      <c r="D1591" s="81"/>
      <c r="E1591" s="81"/>
      <c r="F1591" s="151"/>
      <c r="G1591" s="151"/>
      <c r="H1591" s="157"/>
      <c r="I1591" s="157"/>
      <c r="J1591" s="157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</row>
    <row r="1592" spans="1:33" ht="31.5" customHeight="1" hidden="1">
      <c r="A1592" s="69"/>
      <c r="B1592" s="81"/>
      <c r="C1592" s="81"/>
      <c r="D1592" s="81"/>
      <c r="E1592" s="91"/>
      <c r="F1592" s="151"/>
      <c r="G1592" s="151"/>
      <c r="H1592" s="151"/>
      <c r="I1592" s="151"/>
      <c r="J1592" s="157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</row>
    <row r="1593" spans="1:33" ht="0.75" customHeight="1" hidden="1">
      <c r="A1593" s="69"/>
      <c r="B1593" s="77"/>
      <c r="C1593" s="81"/>
      <c r="D1593" s="81"/>
      <c r="E1593" s="91"/>
      <c r="F1593" s="151"/>
      <c r="G1593" s="151"/>
      <c r="H1593" s="151"/>
      <c r="I1593" s="151"/>
      <c r="J1593" s="157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</row>
    <row r="1594" spans="1:33" ht="38.25" customHeight="1" hidden="1">
      <c r="A1594" s="69"/>
      <c r="B1594" s="76"/>
      <c r="C1594" s="81"/>
      <c r="D1594" s="81"/>
      <c r="E1594" s="81"/>
      <c r="F1594" s="151"/>
      <c r="G1594" s="151"/>
      <c r="H1594" s="157"/>
      <c r="I1594" s="157"/>
      <c r="J1594" s="157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</row>
    <row r="1595" spans="1:33" ht="11.25" customHeight="1" hidden="1">
      <c r="A1595" s="69"/>
      <c r="B1595" s="81"/>
      <c r="C1595" s="81"/>
      <c r="D1595" s="81"/>
      <c r="E1595" s="81"/>
      <c r="F1595" s="151"/>
      <c r="G1595" s="151"/>
      <c r="H1595" s="157"/>
      <c r="I1595" s="157"/>
      <c r="J1595" s="157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</row>
    <row r="1596" spans="1:33" ht="12" customHeight="1" hidden="1">
      <c r="A1596" s="69"/>
      <c r="B1596" s="81"/>
      <c r="C1596" s="81"/>
      <c r="D1596" s="81"/>
      <c r="E1596" s="81"/>
      <c r="F1596" s="151"/>
      <c r="G1596" s="151"/>
      <c r="H1596" s="157"/>
      <c r="I1596" s="157"/>
      <c r="J1596" s="157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</row>
    <row r="1597" spans="1:33" ht="33" customHeight="1" hidden="1">
      <c r="A1597" s="69"/>
      <c r="B1597" s="81"/>
      <c r="C1597" s="81"/>
      <c r="D1597" s="81"/>
      <c r="E1597" s="81"/>
      <c r="F1597" s="151"/>
      <c r="G1597" s="151"/>
      <c r="H1597" s="157"/>
      <c r="I1597" s="157"/>
      <c r="J1597" s="157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</row>
    <row r="1598" spans="1:33" ht="36" customHeight="1" hidden="1">
      <c r="A1598" s="69"/>
      <c r="B1598" s="81"/>
      <c r="C1598" s="81"/>
      <c r="D1598" s="81"/>
      <c r="E1598" s="81"/>
      <c r="F1598" s="151"/>
      <c r="G1598" s="151"/>
      <c r="H1598" s="157"/>
      <c r="I1598" s="157"/>
      <c r="J1598" s="157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</row>
    <row r="1599" spans="5:9" ht="12.75" customHeight="1" hidden="1">
      <c r="E1599" s="91"/>
      <c r="F1599" s="151"/>
      <c r="G1599" s="151"/>
      <c r="H1599" s="151"/>
      <c r="I1599" s="151"/>
    </row>
    <row r="1600" spans="1:33" ht="10.5" customHeight="1" hidden="1">
      <c r="A1600" s="69"/>
      <c r="B1600" s="91"/>
      <c r="C1600" s="91"/>
      <c r="D1600" s="91"/>
      <c r="E1600" s="91"/>
      <c r="F1600" s="151"/>
      <c r="G1600" s="151"/>
      <c r="H1600" s="151"/>
      <c r="I1600" s="151"/>
      <c r="J1600" s="151"/>
      <c r="K1600" s="91"/>
      <c r="L1600" s="91"/>
      <c r="M1600" s="91"/>
      <c r="N1600" s="91"/>
      <c r="O1600" s="91"/>
      <c r="P1600" s="91"/>
      <c r="Q1600" s="9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</row>
    <row r="1601" spans="1:33" ht="12.75" hidden="1">
      <c r="A1601" s="69"/>
      <c r="B1601" s="81"/>
      <c r="C1601" s="81"/>
      <c r="D1601" s="81"/>
      <c r="E1601" s="81"/>
      <c r="F1601" s="151"/>
      <c r="G1601" s="151"/>
      <c r="H1601" s="157"/>
      <c r="I1601" s="157"/>
      <c r="J1601" s="157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</row>
    <row r="1602" spans="1:33" ht="12.75" hidden="1">
      <c r="A1602" s="69"/>
      <c r="B1602" s="81"/>
      <c r="C1602" s="81"/>
      <c r="D1602" s="81"/>
      <c r="E1602" s="81"/>
      <c r="F1602" s="151"/>
      <c r="G1602" s="151"/>
      <c r="H1602" s="157"/>
      <c r="I1602" s="157"/>
      <c r="J1602" s="157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</row>
    <row r="1603" spans="1:33" ht="12.75" customHeight="1" hidden="1">
      <c r="A1603" s="69"/>
      <c r="B1603" s="113"/>
      <c r="C1603" s="113"/>
      <c r="D1603" s="113"/>
      <c r="E1603" s="113"/>
      <c r="F1603" s="151"/>
      <c r="G1603" s="151"/>
      <c r="H1603" s="157"/>
      <c r="I1603" s="157"/>
      <c r="J1603" s="169"/>
      <c r="K1603" s="113"/>
      <c r="L1603" s="113"/>
      <c r="M1603" s="113"/>
      <c r="N1603" s="113"/>
      <c r="O1603" s="113"/>
      <c r="P1603" s="113"/>
      <c r="Q1603" s="113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</row>
    <row r="1604" spans="1:33" ht="0.75" customHeight="1">
      <c r="A1604" s="69"/>
      <c r="B1604" s="81"/>
      <c r="C1604" s="81"/>
      <c r="D1604" s="81"/>
      <c r="E1604" s="81"/>
      <c r="F1604" s="151"/>
      <c r="G1604" s="151"/>
      <c r="H1604" s="157"/>
      <c r="I1604" s="157"/>
      <c r="J1604" s="157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</row>
    <row r="1605" spans="1:33" ht="10.5" customHeight="1">
      <c r="A1605" s="69"/>
      <c r="B1605" s="81"/>
      <c r="C1605" s="81"/>
      <c r="D1605" s="81"/>
      <c r="E1605" s="81"/>
      <c r="F1605" s="151"/>
      <c r="G1605" s="151"/>
      <c r="H1605" s="157"/>
      <c r="I1605" s="157"/>
      <c r="J1605" s="157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</row>
    <row r="1606" spans="1:33" ht="26.25" customHeight="1">
      <c r="A1606" s="160"/>
      <c r="B1606" s="125"/>
      <c r="C1606" s="91"/>
      <c r="D1606" s="91"/>
      <c r="E1606" s="91"/>
      <c r="F1606" s="151"/>
      <c r="G1606" s="151"/>
      <c r="H1606" s="157"/>
      <c r="I1606" s="157"/>
      <c r="J1606" s="157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</row>
    <row r="1607" spans="1:33" ht="15.75" customHeight="1">
      <c r="A1607" s="69"/>
      <c r="B1607" s="91"/>
      <c r="C1607" s="91"/>
      <c r="D1607" s="91"/>
      <c r="E1607" s="91"/>
      <c r="F1607" s="151"/>
      <c r="G1607" s="151"/>
      <c r="H1607" s="157"/>
      <c r="I1607" s="157"/>
      <c r="J1607" s="157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</row>
    <row r="1608" spans="1:33" ht="15.75" customHeight="1" hidden="1">
      <c r="A1608" s="69"/>
      <c r="B1608" s="81"/>
      <c r="C1608" s="81"/>
      <c r="D1608" s="81"/>
      <c r="E1608" s="91"/>
      <c r="F1608" s="151"/>
      <c r="G1608" s="151"/>
      <c r="H1608" s="157"/>
      <c r="I1608" s="157"/>
      <c r="J1608" s="157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</row>
    <row r="1609" spans="1:33" ht="40.5" customHeight="1">
      <c r="A1609" s="69"/>
      <c r="B1609" s="77"/>
      <c r="C1609" s="81"/>
      <c r="D1609" s="81"/>
      <c r="E1609" s="81"/>
      <c r="F1609" s="151"/>
      <c r="G1609" s="151"/>
      <c r="H1609" s="157"/>
      <c r="I1609" s="157"/>
      <c r="J1609" s="157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</row>
    <row r="1610" spans="1:33" ht="12.75" customHeight="1">
      <c r="A1610" s="69"/>
      <c r="B1610" s="81"/>
      <c r="C1610" s="81"/>
      <c r="D1610" s="81"/>
      <c r="E1610" s="81"/>
      <c r="F1610" s="151"/>
      <c r="G1610" s="151"/>
      <c r="H1610" s="157"/>
      <c r="I1610" s="157"/>
      <c r="J1610" s="157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</row>
    <row r="1611" spans="1:33" ht="22.5" customHeight="1">
      <c r="A1611" s="69"/>
      <c r="B1611" s="227"/>
      <c r="C1611" s="91"/>
      <c r="D1611" s="91"/>
      <c r="E1611" s="91"/>
      <c r="F1611" s="151"/>
      <c r="G1611" s="151"/>
      <c r="H1611" s="157"/>
      <c r="I1611" s="157"/>
      <c r="J1611" s="157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</row>
    <row r="1612" spans="1:33" ht="15" customHeight="1">
      <c r="A1612" s="69"/>
      <c r="B1612" s="228"/>
      <c r="C1612" s="81"/>
      <c r="D1612" s="81"/>
      <c r="E1612" s="81"/>
      <c r="F1612" s="151"/>
      <c r="G1612" s="151"/>
      <c r="H1612" s="157"/>
      <c r="I1612" s="157"/>
      <c r="J1612" s="157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</row>
    <row r="1613" spans="1:33" ht="16.5" customHeight="1">
      <c r="A1613" s="69"/>
      <c r="B1613" s="81"/>
      <c r="C1613" s="81"/>
      <c r="D1613" s="81"/>
      <c r="E1613" s="81"/>
      <c r="F1613" s="151"/>
      <c r="G1613" s="151"/>
      <c r="H1613" s="157"/>
      <c r="I1613" s="157"/>
      <c r="J1613" s="157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</row>
    <row r="1614" spans="1:33" ht="0.75" customHeight="1">
      <c r="A1614" s="69"/>
      <c r="B1614" s="113"/>
      <c r="C1614" s="113"/>
      <c r="D1614" s="113"/>
      <c r="E1614" s="81"/>
      <c r="F1614" s="151"/>
      <c r="G1614" s="151"/>
      <c r="H1614" s="157"/>
      <c r="I1614" s="157"/>
      <c r="J1614" s="157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</row>
    <row r="1615" spans="1:33" ht="15.75" customHeight="1">
      <c r="A1615" s="69"/>
      <c r="B1615" s="81"/>
      <c r="C1615" s="81"/>
      <c r="D1615" s="81"/>
      <c r="E1615" s="81"/>
      <c r="F1615" s="151"/>
      <c r="G1615" s="151"/>
      <c r="H1615" s="157"/>
      <c r="I1615" s="157"/>
      <c r="J1615" s="157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</row>
    <row r="1616" spans="1:33" ht="12" customHeight="1">
      <c r="A1616" s="69"/>
      <c r="B1616" s="81"/>
      <c r="C1616" s="81"/>
      <c r="D1616" s="81"/>
      <c r="E1616" s="81"/>
      <c r="F1616" s="151"/>
      <c r="G1616" s="151"/>
      <c r="H1616" s="157"/>
      <c r="I1616" s="157"/>
      <c r="J1616" s="157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</row>
    <row r="1617" spans="1:33" ht="26.25" customHeight="1">
      <c r="A1617" s="218"/>
      <c r="B1617" s="125"/>
      <c r="C1617" s="81"/>
      <c r="D1617" s="81"/>
      <c r="E1617" s="91"/>
      <c r="F1617" s="151"/>
      <c r="G1617" s="151"/>
      <c r="H1617" s="157"/>
      <c r="I1617" s="157"/>
      <c r="J1617" s="157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</row>
    <row r="1618" spans="1:33" ht="10.5" customHeight="1">
      <c r="A1618" s="69"/>
      <c r="B1618" s="91"/>
      <c r="C1618" s="91"/>
      <c r="D1618" s="91"/>
      <c r="E1618" s="91"/>
      <c r="F1618" s="151"/>
      <c r="G1618" s="151"/>
      <c r="H1618" s="157"/>
      <c r="I1618" s="157"/>
      <c r="J1618" s="157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</row>
    <row r="1619" spans="1:33" ht="15.75" customHeight="1" hidden="1">
      <c r="A1619" s="69"/>
      <c r="B1619" s="81"/>
      <c r="C1619" s="81"/>
      <c r="D1619" s="81"/>
      <c r="E1619" s="81"/>
      <c r="F1619" s="151"/>
      <c r="G1619" s="151"/>
      <c r="H1619" s="157"/>
      <c r="I1619" s="157"/>
      <c r="J1619" s="157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</row>
    <row r="1620" spans="1:33" ht="17.25" customHeight="1" hidden="1">
      <c r="A1620" s="69"/>
      <c r="B1620" s="81"/>
      <c r="C1620" s="81"/>
      <c r="D1620" s="81"/>
      <c r="E1620" s="81"/>
      <c r="F1620" s="151"/>
      <c r="G1620" s="151"/>
      <c r="H1620" s="157"/>
      <c r="I1620" s="157"/>
      <c r="J1620" s="157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</row>
    <row r="1621" spans="1:33" ht="0.75" customHeight="1">
      <c r="A1621" s="69"/>
      <c r="B1621" s="81"/>
      <c r="C1621" s="81"/>
      <c r="D1621" s="81"/>
      <c r="E1621" s="91"/>
      <c r="F1621" s="151"/>
      <c r="G1621" s="151"/>
      <c r="H1621" s="157"/>
      <c r="I1621" s="157"/>
      <c r="J1621" s="157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</row>
    <row r="1622" spans="1:33" ht="25.5" customHeight="1">
      <c r="A1622" s="69"/>
      <c r="B1622" s="77"/>
      <c r="C1622" s="81"/>
      <c r="D1622" s="81"/>
      <c r="E1622" s="81"/>
      <c r="F1622" s="151"/>
      <c r="G1622" s="151"/>
      <c r="H1622" s="157"/>
      <c r="I1622" s="157"/>
      <c r="J1622" s="157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</row>
    <row r="1623" spans="1:33" ht="0.75" customHeight="1">
      <c r="A1623" s="69"/>
      <c r="B1623" s="77"/>
      <c r="C1623" s="81"/>
      <c r="D1623" s="81"/>
      <c r="E1623" s="81"/>
      <c r="F1623" s="151"/>
      <c r="G1623" s="151"/>
      <c r="H1623" s="157"/>
      <c r="I1623" s="157"/>
      <c r="J1623" s="157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</row>
    <row r="1624" spans="1:33" ht="36.75" customHeight="1" hidden="1">
      <c r="A1624" s="69"/>
      <c r="B1624" s="76"/>
      <c r="C1624" s="81"/>
      <c r="D1624" s="81"/>
      <c r="E1624" s="81"/>
      <c r="F1624" s="151"/>
      <c r="G1624" s="151"/>
      <c r="H1624" s="157"/>
      <c r="I1624" s="157"/>
      <c r="J1624" s="157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</row>
    <row r="1625" spans="1:33" ht="15" customHeight="1" hidden="1">
      <c r="A1625" s="69"/>
      <c r="B1625" s="81"/>
      <c r="C1625" s="81"/>
      <c r="D1625" s="81"/>
      <c r="E1625" s="81"/>
      <c r="F1625" s="151"/>
      <c r="G1625" s="151"/>
      <c r="H1625" s="157"/>
      <c r="I1625" s="157"/>
      <c r="J1625" s="157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</row>
    <row r="1626" spans="1:33" ht="15" customHeight="1" hidden="1">
      <c r="A1626" s="69"/>
      <c r="B1626" s="81"/>
      <c r="C1626" s="81"/>
      <c r="D1626" s="81"/>
      <c r="E1626" s="81"/>
      <c r="F1626" s="151"/>
      <c r="G1626" s="151"/>
      <c r="H1626" s="157"/>
      <c r="I1626" s="157"/>
      <c r="J1626" s="157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</row>
    <row r="1627" spans="1:33" ht="0.75" customHeight="1" hidden="1">
      <c r="A1627" s="69"/>
      <c r="B1627" s="81"/>
      <c r="C1627" s="81"/>
      <c r="D1627" s="81"/>
      <c r="E1627" s="81"/>
      <c r="F1627" s="151"/>
      <c r="G1627" s="151"/>
      <c r="H1627" s="157"/>
      <c r="I1627" s="157"/>
      <c r="J1627" s="157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</row>
    <row r="1628" spans="1:33" ht="12.75" customHeight="1">
      <c r="A1628" s="69"/>
      <c r="B1628" s="81"/>
      <c r="C1628" s="81"/>
      <c r="D1628" s="81"/>
      <c r="E1628" s="81"/>
      <c r="F1628" s="151"/>
      <c r="G1628" s="151"/>
      <c r="H1628" s="157"/>
      <c r="I1628" s="157"/>
      <c r="J1628" s="157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</row>
    <row r="1629" spans="5:33" ht="12.75" customHeight="1">
      <c r="E1629" s="91"/>
      <c r="F1629" s="151"/>
      <c r="G1629" s="151"/>
      <c r="H1629" s="157"/>
      <c r="I1629" s="157"/>
      <c r="J1629" s="157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</row>
    <row r="1630" spans="1:33" ht="12" customHeight="1">
      <c r="A1630" s="69"/>
      <c r="B1630" s="91"/>
      <c r="C1630" s="91"/>
      <c r="D1630" s="91"/>
      <c r="E1630" s="91"/>
      <c r="F1630" s="151"/>
      <c r="G1630" s="151"/>
      <c r="H1630" s="157"/>
      <c r="I1630" s="157"/>
      <c r="J1630" s="157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</row>
    <row r="1631" spans="1:33" ht="12" customHeight="1">
      <c r="A1631" s="69"/>
      <c r="B1631" s="81"/>
      <c r="C1631" s="81"/>
      <c r="D1631" s="81"/>
      <c r="E1631" s="81"/>
      <c r="F1631" s="151"/>
      <c r="G1631" s="151"/>
      <c r="H1631" s="157"/>
      <c r="I1631" s="157"/>
      <c r="J1631" s="157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</row>
    <row r="1632" spans="1:33" ht="14.25" customHeight="1">
      <c r="A1632" s="69"/>
      <c r="B1632" s="81"/>
      <c r="C1632" s="81"/>
      <c r="D1632" s="81"/>
      <c r="E1632" s="81"/>
      <c r="F1632" s="151"/>
      <c r="G1632" s="151"/>
      <c r="H1632" s="157"/>
      <c r="I1632" s="157"/>
      <c r="J1632" s="157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</row>
    <row r="1633" spans="1:33" ht="12" customHeight="1">
      <c r="A1633" s="69"/>
      <c r="B1633" s="113"/>
      <c r="C1633" s="113"/>
      <c r="D1633" s="113"/>
      <c r="E1633" s="81"/>
      <c r="F1633" s="151"/>
      <c r="G1633" s="151"/>
      <c r="H1633" s="151"/>
      <c r="I1633" s="151"/>
      <c r="J1633" s="157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</row>
    <row r="1634" spans="1:33" ht="0.75" customHeight="1" hidden="1">
      <c r="A1634" s="69"/>
      <c r="B1634" s="81"/>
      <c r="C1634" s="81"/>
      <c r="D1634" s="81"/>
      <c r="E1634" s="81"/>
      <c r="F1634" s="151"/>
      <c r="G1634" s="151"/>
      <c r="H1634" s="151"/>
      <c r="I1634" s="151"/>
      <c r="J1634" s="157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</row>
    <row r="1635" spans="1:33" ht="12" customHeight="1" hidden="1">
      <c r="A1635" s="69"/>
      <c r="B1635" s="81"/>
      <c r="C1635" s="81"/>
      <c r="D1635" s="81"/>
      <c r="E1635" s="91"/>
      <c r="F1635" s="151"/>
      <c r="G1635" s="151"/>
      <c r="H1635" s="151"/>
      <c r="I1635" s="151"/>
      <c r="J1635" s="157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</row>
    <row r="1636" spans="1:33" ht="12" customHeight="1" hidden="1">
      <c r="A1636" s="160"/>
      <c r="B1636" s="91"/>
      <c r="C1636" s="81"/>
      <c r="D1636" s="81"/>
      <c r="E1636" s="91"/>
      <c r="F1636" s="151"/>
      <c r="G1636" s="151"/>
      <c r="H1636" s="151"/>
      <c r="I1636" s="151"/>
      <c r="J1636" s="157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</row>
    <row r="1637" spans="1:33" ht="11.25" customHeight="1" hidden="1">
      <c r="A1637" s="69"/>
      <c r="B1637" s="91"/>
      <c r="C1637" s="91"/>
      <c r="D1637" s="91"/>
      <c r="E1637" s="91"/>
      <c r="F1637" s="151"/>
      <c r="G1637" s="151"/>
      <c r="H1637" s="151"/>
      <c r="I1637" s="151"/>
      <c r="J1637" s="157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</row>
    <row r="1638" spans="1:33" ht="1.5" customHeight="1" hidden="1">
      <c r="A1638" s="69"/>
      <c r="B1638" s="81"/>
      <c r="C1638" s="81"/>
      <c r="D1638" s="81"/>
      <c r="E1638" s="81"/>
      <c r="F1638" s="151"/>
      <c r="G1638" s="151"/>
      <c r="H1638" s="151"/>
      <c r="I1638" s="151"/>
      <c r="J1638" s="157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</row>
    <row r="1639" spans="1:33" ht="27.75" customHeight="1" hidden="1">
      <c r="A1639" s="69"/>
      <c r="B1639" s="81"/>
      <c r="C1639" s="81"/>
      <c r="D1639" s="81"/>
      <c r="E1639" s="81"/>
      <c r="F1639" s="151"/>
      <c r="G1639" s="151"/>
      <c r="H1639" s="151"/>
      <c r="I1639" s="151"/>
      <c r="J1639" s="157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</row>
    <row r="1640" spans="1:33" ht="3.75" customHeight="1" hidden="1">
      <c r="A1640" s="69"/>
      <c r="B1640" s="81"/>
      <c r="C1640" s="81"/>
      <c r="D1640" s="81"/>
      <c r="E1640" s="91"/>
      <c r="F1640" s="151"/>
      <c r="G1640" s="151"/>
      <c r="H1640" s="151"/>
      <c r="I1640" s="151"/>
      <c r="J1640" s="157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</row>
    <row r="1641" spans="1:33" ht="26.25" customHeight="1" hidden="1">
      <c r="A1641" s="69"/>
      <c r="B1641" s="76"/>
      <c r="C1641" s="81"/>
      <c r="D1641" s="81"/>
      <c r="E1641" s="81"/>
      <c r="F1641" s="151"/>
      <c r="G1641" s="151"/>
      <c r="H1641" s="151"/>
      <c r="I1641" s="151"/>
      <c r="J1641" s="157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</row>
    <row r="1642" spans="1:33" ht="12" customHeight="1" hidden="1">
      <c r="A1642" s="69"/>
      <c r="B1642" s="76"/>
      <c r="C1642" s="81"/>
      <c r="D1642" s="81"/>
      <c r="E1642" s="81"/>
      <c r="F1642" s="151"/>
      <c r="G1642" s="151"/>
      <c r="H1642" s="151"/>
      <c r="I1642" s="151"/>
      <c r="J1642" s="157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</row>
    <row r="1643" spans="5:33" ht="14.25" customHeight="1" hidden="1">
      <c r="E1643" s="91"/>
      <c r="F1643" s="151"/>
      <c r="G1643" s="151"/>
      <c r="H1643" s="151"/>
      <c r="I1643" s="151"/>
      <c r="J1643" s="157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</row>
    <row r="1644" spans="1:33" ht="12" customHeight="1" hidden="1">
      <c r="A1644" s="69"/>
      <c r="B1644" s="91"/>
      <c r="C1644" s="91"/>
      <c r="D1644" s="91"/>
      <c r="E1644" s="91"/>
      <c r="F1644" s="151"/>
      <c r="G1644" s="151"/>
      <c r="H1644" s="151"/>
      <c r="I1644" s="151"/>
      <c r="J1644" s="157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</row>
    <row r="1645" spans="1:33" ht="12" customHeight="1" hidden="1">
      <c r="A1645" s="69"/>
      <c r="B1645" s="81"/>
      <c r="C1645" s="81"/>
      <c r="D1645" s="81"/>
      <c r="E1645" s="81"/>
      <c r="F1645" s="151"/>
      <c r="G1645" s="151"/>
      <c r="H1645" s="151"/>
      <c r="I1645" s="151"/>
      <c r="J1645" s="157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</row>
    <row r="1646" spans="1:33" ht="11.25" customHeight="1" hidden="1">
      <c r="A1646" s="69"/>
      <c r="B1646" s="81"/>
      <c r="C1646" s="81"/>
      <c r="D1646" s="81"/>
      <c r="E1646" s="81"/>
      <c r="F1646" s="151"/>
      <c r="G1646" s="151"/>
      <c r="H1646" s="151"/>
      <c r="I1646" s="151"/>
      <c r="J1646" s="157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</row>
    <row r="1647" spans="1:33" ht="14.25" customHeight="1" hidden="1">
      <c r="A1647" s="69"/>
      <c r="B1647" s="113"/>
      <c r="C1647" s="113"/>
      <c r="D1647" s="113"/>
      <c r="E1647" s="81"/>
      <c r="F1647" s="151"/>
      <c r="G1647" s="151"/>
      <c r="H1647" s="151"/>
      <c r="I1647" s="151"/>
      <c r="J1647" s="157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</row>
    <row r="1648" spans="1:33" ht="11.25" customHeight="1" hidden="1">
      <c r="A1648" s="69"/>
      <c r="B1648" s="81"/>
      <c r="C1648" s="81"/>
      <c r="D1648" s="113"/>
      <c r="E1648" s="81"/>
      <c r="F1648" s="151"/>
      <c r="G1648" s="151"/>
      <c r="H1648" s="151"/>
      <c r="I1648" s="151"/>
      <c r="J1648" s="157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</row>
    <row r="1649" spans="1:33" ht="11.25" customHeight="1" hidden="1">
      <c r="A1649" s="69"/>
      <c r="B1649" s="81"/>
      <c r="C1649" s="81"/>
      <c r="D1649" s="81"/>
      <c r="E1649" s="81"/>
      <c r="F1649" s="151"/>
      <c r="G1649" s="151"/>
      <c r="H1649" s="151"/>
      <c r="I1649" s="151"/>
      <c r="J1649" s="157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</row>
    <row r="1650" spans="1:33" ht="12" customHeight="1">
      <c r="A1650" s="69"/>
      <c r="B1650" s="81"/>
      <c r="C1650" s="81"/>
      <c r="D1650" s="81"/>
      <c r="E1650" s="91"/>
      <c r="F1650" s="151"/>
      <c r="G1650" s="151"/>
      <c r="H1650" s="151"/>
      <c r="I1650" s="151"/>
      <c r="J1650" s="157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</row>
    <row r="1651" spans="1:33" ht="12.75">
      <c r="A1651" s="160"/>
      <c r="B1651" s="91"/>
      <c r="C1651" s="81"/>
      <c r="D1651" s="81"/>
      <c r="E1651" s="91"/>
      <c r="F1651" s="151"/>
      <c r="G1651" s="151"/>
      <c r="H1651" s="151"/>
      <c r="I1651" s="151"/>
      <c r="J1651" s="157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</row>
    <row r="1652" spans="1:33" ht="12.75">
      <c r="A1652" s="69"/>
      <c r="B1652" s="91"/>
      <c r="C1652" s="91"/>
      <c r="D1652" s="91"/>
      <c r="E1652" s="91"/>
      <c r="F1652" s="151"/>
      <c r="G1652" s="151"/>
      <c r="H1652" s="174"/>
      <c r="I1652" s="151"/>
      <c r="J1652" s="151"/>
      <c r="K1652" s="91"/>
      <c r="L1652" s="91"/>
      <c r="M1652" s="91"/>
      <c r="N1652" s="91"/>
      <c r="O1652" s="91"/>
      <c r="P1652" s="91"/>
      <c r="Q1652" s="91"/>
      <c r="R1652" s="91"/>
      <c r="S1652" s="91"/>
      <c r="T1652" s="91"/>
      <c r="U1652" s="91"/>
      <c r="V1652" s="91"/>
      <c r="W1652" s="91"/>
      <c r="X1652" s="91"/>
      <c r="Y1652" s="91"/>
      <c r="Z1652" s="91"/>
      <c r="AA1652" s="91"/>
      <c r="AB1652" s="91"/>
      <c r="AC1652" s="91"/>
      <c r="AD1652" s="91"/>
      <c r="AE1652" s="91"/>
      <c r="AF1652" s="91"/>
      <c r="AG1652" s="91"/>
    </row>
    <row r="1653" spans="1:33" ht="12.75">
      <c r="A1653" s="69"/>
      <c r="B1653" s="81"/>
      <c r="C1653" s="81"/>
      <c r="D1653" s="81"/>
      <c r="E1653" s="81"/>
      <c r="F1653" s="151"/>
      <c r="G1653" s="151"/>
      <c r="H1653" s="157"/>
      <c r="I1653" s="157"/>
      <c r="J1653" s="157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</row>
    <row r="1654" spans="1:33" ht="12" customHeight="1">
      <c r="A1654" s="69"/>
      <c r="B1654" s="81"/>
      <c r="C1654" s="81"/>
      <c r="D1654" s="81"/>
      <c r="E1654" s="81"/>
      <c r="F1654" s="151"/>
      <c r="G1654" s="151"/>
      <c r="H1654" s="157"/>
      <c r="I1654" s="157"/>
      <c r="J1654" s="157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</row>
    <row r="1655" spans="1:33" ht="12.75" customHeight="1">
      <c r="A1655" s="69"/>
      <c r="B1655" s="81"/>
      <c r="C1655" s="81"/>
      <c r="D1655" s="81"/>
      <c r="E1655" s="81"/>
      <c r="F1655" s="151"/>
      <c r="G1655" s="151"/>
      <c r="H1655" s="157"/>
      <c r="I1655" s="157"/>
      <c r="J1655" s="157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</row>
    <row r="1656" spans="1:33" ht="24" customHeight="1">
      <c r="A1656" s="69"/>
      <c r="B1656" s="77"/>
      <c r="C1656" s="81"/>
      <c r="D1656" s="81"/>
      <c r="E1656" s="81"/>
      <c r="F1656" s="151"/>
      <c r="G1656" s="151"/>
      <c r="H1656" s="157"/>
      <c r="I1656" s="157"/>
      <c r="J1656" s="157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</row>
    <row r="1657" spans="1:33" ht="3" customHeight="1" hidden="1">
      <c r="A1657" s="69"/>
      <c r="B1657" s="81"/>
      <c r="C1657" s="81"/>
      <c r="D1657" s="81"/>
      <c r="E1657" s="81"/>
      <c r="F1657" s="151"/>
      <c r="G1657" s="151"/>
      <c r="H1657" s="157"/>
      <c r="I1657" s="157"/>
      <c r="J1657" s="157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</row>
    <row r="1658" spans="1:33" ht="0.75" customHeight="1" hidden="1">
      <c r="A1658" s="69"/>
      <c r="B1658" s="64"/>
      <c r="C1658" s="113"/>
      <c r="D1658" s="113"/>
      <c r="E1658" s="113"/>
      <c r="F1658" s="151"/>
      <c r="G1658" s="151"/>
      <c r="H1658" s="157"/>
      <c r="I1658" s="157"/>
      <c r="J1658" s="157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</row>
    <row r="1659" spans="1:33" ht="11.25" customHeight="1" hidden="1">
      <c r="A1659" s="69"/>
      <c r="B1659" s="81"/>
      <c r="C1659" s="81"/>
      <c r="D1659" s="81"/>
      <c r="E1659" s="81"/>
      <c r="F1659" s="151"/>
      <c r="G1659" s="151"/>
      <c r="H1659" s="157"/>
      <c r="I1659" s="157"/>
      <c r="J1659" s="157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</row>
    <row r="1660" spans="1:33" ht="9.75" customHeight="1">
      <c r="A1660" s="69"/>
      <c r="B1660" s="81"/>
      <c r="C1660" s="81"/>
      <c r="D1660" s="81"/>
      <c r="E1660" s="91"/>
      <c r="F1660" s="151"/>
      <c r="G1660" s="151"/>
      <c r="H1660" s="151"/>
      <c r="I1660" s="151"/>
      <c r="J1660" s="157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</row>
    <row r="1661" spans="1:33" ht="12.75">
      <c r="A1661" s="69"/>
      <c r="B1661" s="91"/>
      <c r="C1661" s="91"/>
      <c r="D1661" s="91"/>
      <c r="E1661" s="91"/>
      <c r="F1661" s="151"/>
      <c r="G1661" s="151"/>
      <c r="H1661" s="151"/>
      <c r="I1661" s="151"/>
      <c r="J1661" s="151"/>
      <c r="K1661" s="91"/>
      <c r="L1661" s="91"/>
      <c r="M1661" s="91"/>
      <c r="N1661" s="91"/>
      <c r="O1661" s="91"/>
      <c r="P1661" s="91"/>
      <c r="Q1661" s="91"/>
      <c r="R1661" s="91"/>
      <c r="S1661" s="91"/>
      <c r="T1661" s="91"/>
      <c r="U1661" s="91"/>
      <c r="V1661" s="91"/>
      <c r="W1661" s="91"/>
      <c r="X1661" s="91"/>
      <c r="Y1661" s="91"/>
      <c r="Z1661" s="91"/>
      <c r="AA1661" s="91"/>
      <c r="AB1661" s="91"/>
      <c r="AC1661" s="91"/>
      <c r="AD1661" s="91"/>
      <c r="AE1661" s="91"/>
      <c r="AF1661" s="91"/>
      <c r="AG1661" s="91"/>
    </row>
    <row r="1662" spans="1:33" ht="12.75">
      <c r="A1662" s="69"/>
      <c r="B1662" s="81"/>
      <c r="C1662" s="81"/>
      <c r="D1662" s="81"/>
      <c r="E1662" s="81"/>
      <c r="F1662" s="151"/>
      <c r="G1662" s="151"/>
      <c r="H1662" s="157"/>
      <c r="I1662" s="157"/>
      <c r="J1662" s="157"/>
      <c r="K1662" s="81"/>
      <c r="L1662" s="81"/>
      <c r="M1662" s="81"/>
      <c r="N1662" s="81"/>
      <c r="O1662" s="81"/>
      <c r="P1662" s="81"/>
      <c r="Q1662" s="81"/>
      <c r="R1662" s="81"/>
      <c r="S1662" s="91"/>
      <c r="T1662" s="91"/>
      <c r="U1662" s="91"/>
      <c r="V1662" s="91"/>
      <c r="W1662" s="91"/>
      <c r="X1662" s="91"/>
      <c r="Y1662" s="91"/>
      <c r="Z1662" s="91"/>
      <c r="AA1662" s="91"/>
      <c r="AB1662" s="91"/>
      <c r="AC1662" s="91"/>
      <c r="AD1662" s="91"/>
      <c r="AE1662" s="91"/>
      <c r="AF1662" s="91"/>
      <c r="AG1662" s="91"/>
    </row>
    <row r="1663" spans="1:33" ht="12.75">
      <c r="A1663" s="69"/>
      <c r="B1663" s="81"/>
      <c r="C1663" s="81"/>
      <c r="D1663" s="81"/>
      <c r="E1663" s="81"/>
      <c r="F1663" s="151"/>
      <c r="G1663" s="151"/>
      <c r="H1663" s="157"/>
      <c r="I1663" s="157"/>
      <c r="J1663" s="157"/>
      <c r="K1663" s="81"/>
      <c r="L1663" s="81"/>
      <c r="M1663" s="81"/>
      <c r="N1663" s="81"/>
      <c r="O1663" s="81"/>
      <c r="P1663" s="81"/>
      <c r="Q1663" s="81"/>
      <c r="R1663" s="81"/>
      <c r="S1663" s="91"/>
      <c r="T1663" s="91"/>
      <c r="U1663" s="91"/>
      <c r="V1663" s="91"/>
      <c r="W1663" s="91"/>
      <c r="X1663" s="91"/>
      <c r="Y1663" s="91"/>
      <c r="Z1663" s="91"/>
      <c r="AA1663" s="91"/>
      <c r="AB1663" s="91"/>
      <c r="AC1663" s="91"/>
      <c r="AD1663" s="91"/>
      <c r="AE1663" s="91"/>
      <c r="AF1663" s="91"/>
      <c r="AG1663" s="91"/>
    </row>
    <row r="1664" spans="1:33" ht="12" customHeight="1">
      <c r="A1664" s="69"/>
      <c r="B1664" s="113"/>
      <c r="C1664" s="113"/>
      <c r="D1664" s="113"/>
      <c r="E1664" s="81"/>
      <c r="F1664" s="151"/>
      <c r="G1664" s="151"/>
      <c r="H1664" s="157"/>
      <c r="I1664" s="157"/>
      <c r="J1664" s="169"/>
      <c r="K1664" s="113"/>
      <c r="L1664" s="113"/>
      <c r="M1664" s="113"/>
      <c r="N1664" s="113"/>
      <c r="O1664" s="113"/>
      <c r="P1664" s="113"/>
      <c r="Q1664" s="113"/>
      <c r="R1664" s="113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</row>
    <row r="1665" spans="1:33" ht="0.75" customHeight="1">
      <c r="A1665" s="69"/>
      <c r="B1665" s="81"/>
      <c r="C1665" s="81"/>
      <c r="D1665" s="81"/>
      <c r="E1665" s="81"/>
      <c r="F1665" s="151"/>
      <c r="G1665" s="151"/>
      <c r="H1665" s="157"/>
      <c r="I1665" s="157"/>
      <c r="J1665" s="157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</row>
    <row r="1666" spans="1:33" ht="0.75" customHeight="1">
      <c r="A1666" s="69"/>
      <c r="B1666" s="81"/>
      <c r="C1666" s="81"/>
      <c r="D1666" s="81"/>
      <c r="E1666" s="91"/>
      <c r="F1666" s="151"/>
      <c r="G1666" s="151"/>
      <c r="H1666" s="151"/>
      <c r="I1666" s="151"/>
      <c r="J1666" s="157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</row>
    <row r="1667" spans="5:33" ht="10.5" customHeight="1">
      <c r="E1667" s="91"/>
      <c r="F1667" s="151"/>
      <c r="G1667" s="151"/>
      <c r="H1667" s="151"/>
      <c r="I1667" s="151"/>
      <c r="K1667" s="153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</row>
    <row r="1668" spans="1:33" ht="12.75" hidden="1">
      <c r="A1668" s="160"/>
      <c r="B1668" s="91"/>
      <c r="C1668" s="81"/>
      <c r="D1668" s="81"/>
      <c r="E1668" s="91"/>
      <c r="F1668" s="151"/>
      <c r="G1668" s="151"/>
      <c r="H1668" s="151"/>
      <c r="I1668" s="151"/>
      <c r="J1668" s="157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</row>
    <row r="1669" spans="1:33" ht="12.75" hidden="1">
      <c r="A1669" s="160"/>
      <c r="B1669" s="91"/>
      <c r="C1669" s="91"/>
      <c r="D1669" s="91"/>
      <c r="E1669" s="91"/>
      <c r="F1669" s="151"/>
      <c r="G1669" s="151"/>
      <c r="H1669" s="151"/>
      <c r="I1669" s="151"/>
      <c r="J1669" s="151"/>
      <c r="K1669" s="91"/>
      <c r="L1669" s="91"/>
      <c r="M1669" s="91"/>
      <c r="N1669" s="91"/>
      <c r="O1669" s="91"/>
      <c r="P1669" s="91"/>
      <c r="Q1669" s="91"/>
      <c r="R1669" s="9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</row>
    <row r="1670" spans="1:33" ht="12.75" hidden="1">
      <c r="A1670" s="160"/>
      <c r="B1670" s="81"/>
      <c r="C1670" s="81"/>
      <c r="D1670" s="81"/>
      <c r="E1670" s="91"/>
      <c r="F1670" s="151"/>
      <c r="G1670" s="151"/>
      <c r="H1670" s="151"/>
      <c r="I1670" s="151"/>
      <c r="J1670" s="157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</row>
    <row r="1671" spans="1:33" ht="12.75" hidden="1">
      <c r="A1671" s="160"/>
      <c r="B1671" s="91"/>
      <c r="C1671" s="91"/>
      <c r="D1671" s="91"/>
      <c r="E1671" s="91"/>
      <c r="F1671" s="151"/>
      <c r="G1671" s="151"/>
      <c r="H1671" s="151"/>
      <c r="I1671" s="151"/>
      <c r="J1671" s="151"/>
      <c r="K1671" s="91"/>
      <c r="L1671" s="91"/>
      <c r="M1671" s="91"/>
      <c r="N1671" s="91"/>
      <c r="O1671" s="91"/>
      <c r="P1671" s="91"/>
      <c r="Q1671" s="91"/>
      <c r="R1671" s="9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</row>
    <row r="1672" spans="1:33" ht="12.75" hidden="1">
      <c r="A1672" s="160"/>
      <c r="B1672" s="81"/>
      <c r="C1672" s="81"/>
      <c r="D1672" s="81"/>
      <c r="E1672" s="91"/>
      <c r="F1672" s="151"/>
      <c r="G1672" s="151"/>
      <c r="H1672" s="151"/>
      <c r="I1672" s="151"/>
      <c r="J1672" s="157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</row>
    <row r="1673" spans="1:33" ht="0.75" customHeight="1">
      <c r="A1673" s="160"/>
      <c r="B1673" s="81"/>
      <c r="C1673" s="81"/>
      <c r="D1673" s="81"/>
      <c r="E1673" s="91"/>
      <c r="F1673" s="151"/>
      <c r="G1673" s="151"/>
      <c r="H1673" s="151"/>
      <c r="I1673" s="151"/>
      <c r="J1673" s="157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</row>
    <row r="1674" spans="1:33" ht="15.75" customHeight="1">
      <c r="A1674" s="89"/>
      <c r="B1674" s="91"/>
      <c r="C1674" s="81"/>
      <c r="D1674" s="81"/>
      <c r="E1674" s="91"/>
      <c r="F1674" s="151"/>
      <c r="G1674" s="151"/>
      <c r="H1674" s="151"/>
      <c r="I1674" s="151"/>
      <c r="J1674" s="157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</row>
    <row r="1675" spans="1:33" ht="11.25" customHeight="1">
      <c r="A1675" s="69"/>
      <c r="B1675" s="91"/>
      <c r="C1675" s="91"/>
      <c r="D1675" s="91"/>
      <c r="E1675" s="91"/>
      <c r="F1675" s="151"/>
      <c r="G1675" s="151"/>
      <c r="H1675" s="151"/>
      <c r="I1675" s="151"/>
      <c r="J1675" s="151"/>
      <c r="K1675" s="91"/>
      <c r="L1675" s="91"/>
      <c r="M1675" s="91"/>
      <c r="N1675" s="91"/>
      <c r="O1675" s="91"/>
      <c r="P1675" s="91"/>
      <c r="Q1675" s="91"/>
      <c r="R1675" s="91"/>
      <c r="S1675" s="91"/>
      <c r="T1675" s="91"/>
      <c r="U1675" s="91"/>
      <c r="V1675" s="91"/>
      <c r="W1675" s="91"/>
      <c r="X1675" s="91"/>
      <c r="Y1675" s="91"/>
      <c r="Z1675" s="91"/>
      <c r="AA1675" s="91"/>
      <c r="AB1675" s="91"/>
      <c r="AC1675" s="91"/>
      <c r="AD1675" s="91"/>
      <c r="AE1675" s="91"/>
      <c r="AF1675" s="91"/>
      <c r="AG1675" s="91"/>
    </row>
    <row r="1676" spans="1:33" ht="14.25" customHeight="1">
      <c r="A1676" s="69"/>
      <c r="B1676" s="81"/>
      <c r="C1676" s="81"/>
      <c r="D1676" s="81"/>
      <c r="E1676" s="81"/>
      <c r="F1676" s="151"/>
      <c r="G1676" s="151"/>
      <c r="H1676" s="157"/>
      <c r="I1676" s="157"/>
      <c r="J1676" s="157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</row>
    <row r="1677" spans="1:33" ht="11.25" customHeight="1" hidden="1">
      <c r="A1677" s="69"/>
      <c r="B1677" s="81"/>
      <c r="C1677" s="81"/>
      <c r="D1677" s="81"/>
      <c r="E1677" s="81"/>
      <c r="F1677" s="151"/>
      <c r="G1677" s="151"/>
      <c r="H1677" s="151"/>
      <c r="I1677" s="151"/>
      <c r="J1677" s="157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</row>
    <row r="1678" spans="1:33" ht="12.75" customHeight="1" hidden="1">
      <c r="A1678" s="69"/>
      <c r="B1678" s="81"/>
      <c r="C1678" s="81"/>
      <c r="D1678" s="81"/>
      <c r="E1678" s="81"/>
      <c r="F1678" s="151"/>
      <c r="G1678" s="151"/>
      <c r="H1678" s="151"/>
      <c r="I1678" s="151"/>
      <c r="J1678" s="157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</row>
    <row r="1679" spans="1:33" ht="11.25" customHeight="1">
      <c r="A1679" s="69"/>
      <c r="B1679" s="81"/>
      <c r="C1679" s="81"/>
      <c r="D1679" s="81"/>
      <c r="E1679" s="91"/>
      <c r="F1679" s="151"/>
      <c r="G1679" s="151"/>
      <c r="H1679" s="151"/>
      <c r="I1679" s="151"/>
      <c r="J1679" s="157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</row>
    <row r="1680" spans="1:33" ht="15" customHeight="1">
      <c r="A1680" s="69"/>
      <c r="B1680" s="91"/>
      <c r="C1680" s="91"/>
      <c r="D1680" s="91"/>
      <c r="E1680" s="91"/>
      <c r="F1680" s="151"/>
      <c r="G1680" s="151"/>
      <c r="H1680" s="151"/>
      <c r="I1680" s="151"/>
      <c r="J1680" s="151"/>
      <c r="K1680" s="91"/>
      <c r="L1680" s="91"/>
      <c r="M1680" s="91"/>
      <c r="N1680" s="91"/>
      <c r="O1680" s="91"/>
      <c r="P1680" s="91"/>
      <c r="Q1680" s="91"/>
      <c r="R1680" s="91"/>
      <c r="S1680" s="91"/>
      <c r="T1680" s="91"/>
      <c r="U1680" s="91"/>
      <c r="V1680" s="91"/>
      <c r="W1680" s="91"/>
      <c r="X1680" s="91"/>
      <c r="Y1680" s="91"/>
      <c r="Z1680" s="91"/>
      <c r="AA1680" s="91"/>
      <c r="AB1680" s="91"/>
      <c r="AC1680" s="91"/>
      <c r="AD1680" s="91"/>
      <c r="AE1680" s="91"/>
      <c r="AF1680" s="91"/>
      <c r="AG1680" s="91"/>
    </row>
    <row r="1681" spans="1:33" ht="11.25" customHeight="1">
      <c r="A1681" s="69"/>
      <c r="B1681" s="81"/>
      <c r="C1681" s="81"/>
      <c r="D1681" s="81"/>
      <c r="E1681" s="81"/>
      <c r="F1681" s="151"/>
      <c r="G1681" s="151"/>
      <c r="H1681" s="157"/>
      <c r="I1681" s="157"/>
      <c r="J1681" s="157"/>
      <c r="K1681" s="81"/>
      <c r="L1681" s="81"/>
      <c r="M1681" s="81"/>
      <c r="N1681" s="81"/>
      <c r="O1681" s="81"/>
      <c r="P1681" s="81"/>
      <c r="Q1681" s="81"/>
      <c r="R1681" s="81"/>
      <c r="S1681" s="91"/>
      <c r="T1681" s="91"/>
      <c r="U1681" s="91"/>
      <c r="V1681" s="91"/>
      <c r="W1681" s="91"/>
      <c r="X1681" s="91"/>
      <c r="Y1681" s="91"/>
      <c r="Z1681" s="91"/>
      <c r="AA1681" s="91"/>
      <c r="AB1681" s="91"/>
      <c r="AC1681" s="91"/>
      <c r="AD1681" s="91"/>
      <c r="AE1681" s="91"/>
      <c r="AF1681" s="91"/>
      <c r="AG1681" s="91"/>
    </row>
    <row r="1682" spans="1:33" ht="12" customHeight="1">
      <c r="A1682" s="69"/>
      <c r="B1682" s="81"/>
      <c r="C1682" s="81"/>
      <c r="D1682" s="81"/>
      <c r="E1682" s="81"/>
      <c r="F1682" s="151"/>
      <c r="G1682" s="151"/>
      <c r="H1682" s="157"/>
      <c r="I1682" s="157"/>
      <c r="J1682" s="157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</row>
    <row r="1683" spans="1:33" s="203" customFormat="1" ht="15" customHeight="1">
      <c r="A1683" s="176"/>
      <c r="B1683" s="113"/>
      <c r="C1683" s="113"/>
      <c r="D1683" s="113"/>
      <c r="E1683" s="81"/>
      <c r="F1683" s="151"/>
      <c r="G1683" s="151"/>
      <c r="H1683" s="157"/>
      <c r="I1683" s="157"/>
      <c r="J1683" s="169"/>
      <c r="K1683" s="113"/>
      <c r="L1683" s="113"/>
      <c r="M1683" s="113"/>
      <c r="N1683" s="113"/>
      <c r="O1683" s="113"/>
      <c r="P1683" s="113"/>
      <c r="Q1683" s="113"/>
      <c r="R1683" s="113"/>
      <c r="S1683" s="113"/>
      <c r="T1683" s="113"/>
      <c r="U1683" s="113"/>
      <c r="V1683" s="113"/>
      <c r="W1683" s="113"/>
      <c r="X1683" s="113"/>
      <c r="Y1683" s="113"/>
      <c r="Z1683" s="113"/>
      <c r="AA1683" s="113"/>
      <c r="AB1683" s="113"/>
      <c r="AC1683" s="113"/>
      <c r="AD1683" s="113"/>
      <c r="AE1683" s="113"/>
      <c r="AF1683" s="113"/>
      <c r="AG1683" s="113"/>
    </row>
    <row r="1684" spans="1:33" s="203" customFormat="1" ht="12.75" customHeight="1">
      <c r="A1684" s="176"/>
      <c r="B1684" s="113"/>
      <c r="C1684" s="113"/>
      <c r="D1684" s="113"/>
      <c r="E1684" s="113"/>
      <c r="F1684" s="151"/>
      <c r="G1684" s="151"/>
      <c r="H1684" s="157"/>
      <c r="I1684" s="157"/>
      <c r="J1684" s="169"/>
      <c r="K1684" s="113"/>
      <c r="L1684" s="113"/>
      <c r="M1684" s="113"/>
      <c r="N1684" s="113"/>
      <c r="O1684" s="113"/>
      <c r="P1684" s="113"/>
      <c r="Q1684" s="113"/>
      <c r="R1684" s="113"/>
      <c r="S1684" s="113"/>
      <c r="T1684" s="113"/>
      <c r="U1684" s="113"/>
      <c r="V1684" s="113"/>
      <c r="W1684" s="113"/>
      <c r="X1684" s="113"/>
      <c r="Y1684" s="113"/>
      <c r="Z1684" s="113"/>
      <c r="AA1684" s="113"/>
      <c r="AB1684" s="113"/>
      <c r="AC1684" s="113"/>
      <c r="AD1684" s="113"/>
      <c r="AE1684" s="113"/>
      <c r="AF1684" s="113"/>
      <c r="AG1684" s="113"/>
    </row>
    <row r="1685" spans="1:33" s="203" customFormat="1" ht="13.5" customHeight="1">
      <c r="A1685" s="176"/>
      <c r="B1685" s="113"/>
      <c r="C1685" s="113"/>
      <c r="D1685" s="113"/>
      <c r="E1685" s="113"/>
      <c r="F1685" s="151"/>
      <c r="G1685" s="151"/>
      <c r="H1685" s="157"/>
      <c r="I1685" s="157"/>
      <c r="J1685" s="169"/>
      <c r="K1685" s="113"/>
      <c r="L1685" s="113"/>
      <c r="M1685" s="113"/>
      <c r="N1685" s="113"/>
      <c r="O1685" s="113"/>
      <c r="P1685" s="113"/>
      <c r="Q1685" s="113"/>
      <c r="R1685" s="113"/>
      <c r="S1685" s="113"/>
      <c r="T1685" s="113"/>
      <c r="U1685" s="113"/>
      <c r="V1685" s="113"/>
      <c r="W1685" s="113"/>
      <c r="X1685" s="113"/>
      <c r="Y1685" s="113"/>
      <c r="Z1685" s="113"/>
      <c r="AA1685" s="113"/>
      <c r="AB1685" s="113"/>
      <c r="AC1685" s="113"/>
      <c r="AD1685" s="113"/>
      <c r="AE1685" s="113"/>
      <c r="AF1685" s="113"/>
      <c r="AG1685" s="113"/>
    </row>
    <row r="1686" spans="1:33" s="203" customFormat="1" ht="13.5" customHeight="1">
      <c r="A1686" s="176"/>
      <c r="B1686" s="113"/>
      <c r="C1686" s="113"/>
      <c r="D1686" s="113"/>
      <c r="E1686" s="113"/>
      <c r="F1686" s="151"/>
      <c r="G1686" s="151"/>
      <c r="H1686" s="157"/>
      <c r="I1686" s="157"/>
      <c r="J1686" s="169"/>
      <c r="K1686" s="113"/>
      <c r="L1686" s="113"/>
      <c r="M1686" s="113"/>
      <c r="N1686" s="113"/>
      <c r="O1686" s="113"/>
      <c r="P1686" s="113"/>
      <c r="Q1686" s="113"/>
      <c r="R1686" s="113"/>
      <c r="S1686" s="113"/>
      <c r="T1686" s="113"/>
      <c r="U1686" s="113"/>
      <c r="V1686" s="113"/>
      <c r="W1686" s="113"/>
      <c r="X1686" s="113"/>
      <c r="Y1686" s="113"/>
      <c r="Z1686" s="113"/>
      <c r="AA1686" s="113"/>
      <c r="AB1686" s="113"/>
      <c r="AC1686" s="113"/>
      <c r="AD1686" s="113"/>
      <c r="AE1686" s="113"/>
      <c r="AF1686" s="113"/>
      <c r="AG1686" s="113"/>
    </row>
    <row r="1687" spans="1:33" s="203" customFormat="1" ht="12.75" customHeight="1">
      <c r="A1687" s="176"/>
      <c r="B1687" s="113"/>
      <c r="C1687" s="113"/>
      <c r="D1687" s="113"/>
      <c r="E1687" s="113"/>
      <c r="F1687" s="151"/>
      <c r="G1687" s="151"/>
      <c r="H1687" s="157"/>
      <c r="I1687" s="157"/>
      <c r="J1687" s="169"/>
      <c r="K1687" s="113"/>
      <c r="L1687" s="113"/>
      <c r="M1687" s="113"/>
      <c r="N1687" s="113"/>
      <c r="O1687" s="113"/>
      <c r="P1687" s="113"/>
      <c r="Q1687" s="113"/>
      <c r="R1687" s="113"/>
      <c r="S1687" s="113"/>
      <c r="T1687" s="113"/>
      <c r="U1687" s="113"/>
      <c r="V1687" s="113"/>
      <c r="W1687" s="113"/>
      <c r="X1687" s="113"/>
      <c r="Y1687" s="113"/>
      <c r="Z1687" s="113"/>
      <c r="AA1687" s="113"/>
      <c r="AB1687" s="113"/>
      <c r="AC1687" s="113"/>
      <c r="AD1687" s="113"/>
      <c r="AE1687" s="113"/>
      <c r="AF1687" s="113"/>
      <c r="AG1687" s="113"/>
    </row>
    <row r="1688" spans="1:33" s="203" customFormat="1" ht="15.75" customHeight="1" hidden="1">
      <c r="A1688" s="176"/>
      <c r="B1688" s="113"/>
      <c r="C1688" s="113"/>
      <c r="D1688" s="113"/>
      <c r="E1688" s="113"/>
      <c r="F1688" s="151"/>
      <c r="G1688" s="151"/>
      <c r="H1688" s="157"/>
      <c r="I1688" s="157"/>
      <c r="J1688" s="169"/>
      <c r="K1688" s="113"/>
      <c r="L1688" s="113"/>
      <c r="M1688" s="113"/>
      <c r="N1688" s="113"/>
      <c r="O1688" s="113"/>
      <c r="P1688" s="113"/>
      <c r="Q1688" s="113"/>
      <c r="R1688" s="113"/>
      <c r="S1688" s="113"/>
      <c r="T1688" s="113"/>
      <c r="U1688" s="113"/>
      <c r="V1688" s="113"/>
      <c r="W1688" s="113"/>
      <c r="X1688" s="113"/>
      <c r="Y1688" s="113"/>
      <c r="Z1688" s="113"/>
      <c r="AA1688" s="113"/>
      <c r="AB1688" s="113"/>
      <c r="AC1688" s="113"/>
      <c r="AD1688" s="113"/>
      <c r="AE1688" s="113"/>
      <c r="AF1688" s="113"/>
      <c r="AG1688" s="113"/>
    </row>
    <row r="1689" spans="1:33" s="203" customFormat="1" ht="13.5" customHeight="1">
      <c r="A1689" s="176"/>
      <c r="B1689" s="113"/>
      <c r="C1689" s="113"/>
      <c r="D1689" s="113"/>
      <c r="E1689" s="113"/>
      <c r="F1689" s="151"/>
      <c r="G1689" s="151"/>
      <c r="H1689" s="157"/>
      <c r="I1689" s="157"/>
      <c r="J1689" s="169"/>
      <c r="K1689" s="113"/>
      <c r="L1689" s="113"/>
      <c r="M1689" s="113"/>
      <c r="N1689" s="113"/>
      <c r="O1689" s="113"/>
      <c r="P1689" s="113"/>
      <c r="Q1689" s="113"/>
      <c r="R1689" s="113"/>
      <c r="S1689" s="113"/>
      <c r="T1689" s="113"/>
      <c r="U1689" s="113"/>
      <c r="V1689" s="113"/>
      <c r="W1689" s="113"/>
      <c r="X1689" s="113"/>
      <c r="Y1689" s="113"/>
      <c r="Z1689" s="113"/>
      <c r="AA1689" s="113"/>
      <c r="AB1689" s="113"/>
      <c r="AC1689" s="113"/>
      <c r="AD1689" s="113"/>
      <c r="AE1689" s="113"/>
      <c r="AF1689" s="113"/>
      <c r="AG1689" s="113"/>
    </row>
    <row r="1690" spans="1:33" s="203" customFormat="1" ht="14.25" customHeight="1">
      <c r="A1690" s="176"/>
      <c r="B1690" s="113"/>
      <c r="C1690" s="113"/>
      <c r="D1690" s="113"/>
      <c r="E1690" s="113"/>
      <c r="F1690" s="151"/>
      <c r="G1690" s="151"/>
      <c r="H1690" s="157"/>
      <c r="I1690" s="157"/>
      <c r="J1690" s="169"/>
      <c r="K1690" s="113"/>
      <c r="L1690" s="113"/>
      <c r="M1690" s="113"/>
      <c r="N1690" s="113"/>
      <c r="O1690" s="113"/>
      <c r="P1690" s="113"/>
      <c r="Q1690" s="113"/>
      <c r="R1690" s="113"/>
      <c r="S1690" s="113"/>
      <c r="T1690" s="113"/>
      <c r="U1690" s="113"/>
      <c r="V1690" s="113"/>
      <c r="W1690" s="113"/>
      <c r="X1690" s="113"/>
      <c r="Y1690" s="113"/>
      <c r="Z1690" s="113"/>
      <c r="AA1690" s="113"/>
      <c r="AB1690" s="113"/>
      <c r="AC1690" s="113"/>
      <c r="AD1690" s="113"/>
      <c r="AE1690" s="113"/>
      <c r="AF1690" s="113"/>
      <c r="AG1690" s="113"/>
    </row>
    <row r="1691" spans="1:33" s="203" customFormat="1" ht="15.75" customHeight="1" hidden="1">
      <c r="A1691" s="176"/>
      <c r="B1691" s="113"/>
      <c r="C1691" s="113"/>
      <c r="D1691" s="113"/>
      <c r="E1691" s="113"/>
      <c r="F1691" s="151"/>
      <c r="G1691" s="151"/>
      <c r="H1691" s="157"/>
      <c r="I1691" s="157"/>
      <c r="J1691" s="169"/>
      <c r="K1691" s="113"/>
      <c r="L1691" s="113"/>
      <c r="M1691" s="113"/>
      <c r="N1691" s="113"/>
      <c r="O1691" s="113"/>
      <c r="P1691" s="113"/>
      <c r="Q1691" s="113"/>
      <c r="R1691" s="113"/>
      <c r="S1691" s="113"/>
      <c r="T1691" s="113"/>
      <c r="U1691" s="113"/>
      <c r="V1691" s="113"/>
      <c r="W1691" s="113"/>
      <c r="X1691" s="113"/>
      <c r="Y1691" s="113"/>
      <c r="Z1691" s="113"/>
      <c r="AA1691" s="113"/>
      <c r="AB1691" s="113"/>
      <c r="AC1691" s="113"/>
      <c r="AD1691" s="113"/>
      <c r="AE1691" s="113"/>
      <c r="AF1691" s="113"/>
      <c r="AG1691" s="113"/>
    </row>
    <row r="1692" spans="1:33" s="203" customFormat="1" ht="15.75" customHeight="1">
      <c r="A1692" s="176"/>
      <c r="B1692" s="113"/>
      <c r="C1692" s="113"/>
      <c r="D1692" s="113"/>
      <c r="E1692" s="113"/>
      <c r="F1692" s="151"/>
      <c r="G1692" s="151"/>
      <c r="H1692" s="157"/>
      <c r="I1692" s="157"/>
      <c r="J1692" s="169"/>
      <c r="K1692" s="113"/>
      <c r="L1692" s="113"/>
      <c r="M1692" s="113"/>
      <c r="N1692" s="113"/>
      <c r="O1692" s="113"/>
      <c r="P1692" s="113"/>
      <c r="Q1692" s="113"/>
      <c r="R1692" s="113"/>
      <c r="S1692" s="113"/>
      <c r="T1692" s="113"/>
      <c r="U1692" s="113"/>
      <c r="V1692" s="113"/>
      <c r="W1692" s="113"/>
      <c r="X1692" s="113"/>
      <c r="Y1692" s="113"/>
      <c r="Z1692" s="113"/>
      <c r="AA1692" s="113"/>
      <c r="AB1692" s="113"/>
      <c r="AC1692" s="113"/>
      <c r="AD1692" s="113"/>
      <c r="AE1692" s="113"/>
      <c r="AF1692" s="113"/>
      <c r="AG1692" s="113"/>
    </row>
    <row r="1693" spans="1:33" s="203" customFormat="1" ht="13.5" customHeight="1">
      <c r="A1693" s="176"/>
      <c r="B1693" s="113"/>
      <c r="C1693" s="113"/>
      <c r="D1693" s="113"/>
      <c r="E1693" s="113"/>
      <c r="F1693" s="151"/>
      <c r="G1693" s="151"/>
      <c r="H1693" s="157"/>
      <c r="I1693" s="157"/>
      <c r="J1693" s="169"/>
      <c r="K1693" s="113"/>
      <c r="L1693" s="113"/>
      <c r="M1693" s="113"/>
      <c r="N1693" s="113"/>
      <c r="O1693" s="113"/>
      <c r="P1693" s="113"/>
      <c r="Q1693" s="113"/>
      <c r="R1693" s="113"/>
      <c r="S1693" s="113"/>
      <c r="T1693" s="113"/>
      <c r="U1693" s="113"/>
      <c r="V1693" s="113"/>
      <c r="W1693" s="113"/>
      <c r="X1693" s="113"/>
      <c r="Y1693" s="113"/>
      <c r="Z1693" s="113"/>
      <c r="AA1693" s="113"/>
      <c r="AB1693" s="113"/>
      <c r="AC1693" s="113"/>
      <c r="AD1693" s="113"/>
      <c r="AE1693" s="113"/>
      <c r="AF1693" s="113"/>
      <c r="AG1693" s="113"/>
    </row>
    <row r="1694" spans="1:33" s="203" customFormat="1" ht="15.75" customHeight="1">
      <c r="A1694" s="176"/>
      <c r="B1694" s="113"/>
      <c r="C1694" s="113"/>
      <c r="D1694" s="113"/>
      <c r="E1694" s="113"/>
      <c r="F1694" s="151"/>
      <c r="G1694" s="151"/>
      <c r="H1694" s="157"/>
      <c r="I1694" s="157"/>
      <c r="J1694" s="169"/>
      <c r="K1694" s="113"/>
      <c r="L1694" s="113"/>
      <c r="M1694" s="113"/>
      <c r="N1694" s="113"/>
      <c r="O1694" s="113"/>
      <c r="P1694" s="113"/>
      <c r="Q1694" s="113"/>
      <c r="R1694" s="113"/>
      <c r="S1694" s="113"/>
      <c r="T1694" s="113"/>
      <c r="U1694" s="113"/>
      <c r="V1694" s="113"/>
      <c r="W1694" s="113"/>
      <c r="X1694" s="113"/>
      <c r="Y1694" s="113"/>
      <c r="Z1694" s="113"/>
      <c r="AA1694" s="113"/>
      <c r="AB1694" s="113"/>
      <c r="AC1694" s="113"/>
      <c r="AD1694" s="113"/>
      <c r="AE1694" s="113"/>
      <c r="AF1694" s="113"/>
      <c r="AG1694" s="113"/>
    </row>
    <row r="1695" spans="1:33" s="203" customFormat="1" ht="3" customHeight="1">
      <c r="A1695" s="176"/>
      <c r="B1695" s="113"/>
      <c r="C1695" s="113"/>
      <c r="D1695" s="113"/>
      <c r="E1695" s="113"/>
      <c r="F1695" s="151"/>
      <c r="G1695" s="151"/>
      <c r="H1695" s="157"/>
      <c r="I1695" s="157"/>
      <c r="J1695" s="169"/>
      <c r="K1695" s="113"/>
      <c r="L1695" s="113"/>
      <c r="M1695" s="113"/>
      <c r="N1695" s="113"/>
      <c r="O1695" s="113"/>
      <c r="P1695" s="113"/>
      <c r="Q1695" s="113"/>
      <c r="R1695" s="113"/>
      <c r="S1695" s="113"/>
      <c r="T1695" s="113"/>
      <c r="U1695" s="113"/>
      <c r="V1695" s="113"/>
      <c r="W1695" s="113"/>
      <c r="X1695" s="113"/>
      <c r="Y1695" s="113"/>
      <c r="Z1695" s="113"/>
      <c r="AA1695" s="113"/>
      <c r="AB1695" s="113"/>
      <c r="AC1695" s="113"/>
      <c r="AD1695" s="113"/>
      <c r="AE1695" s="113"/>
      <c r="AF1695" s="113"/>
      <c r="AG1695" s="113"/>
    </row>
    <row r="1696" spans="1:33" s="203" customFormat="1" ht="15.75" customHeight="1">
      <c r="A1696" s="176"/>
      <c r="B1696" s="113"/>
      <c r="C1696" s="113"/>
      <c r="D1696" s="113"/>
      <c r="E1696" s="113"/>
      <c r="F1696" s="151"/>
      <c r="G1696" s="151"/>
      <c r="H1696" s="157"/>
      <c r="I1696" s="157"/>
      <c r="J1696" s="169"/>
      <c r="K1696" s="113"/>
      <c r="L1696" s="113"/>
      <c r="M1696" s="113"/>
      <c r="N1696" s="113"/>
      <c r="O1696" s="113"/>
      <c r="P1696" s="113"/>
      <c r="Q1696" s="113"/>
      <c r="R1696" s="113"/>
      <c r="S1696" s="113"/>
      <c r="T1696" s="113"/>
      <c r="U1696" s="113"/>
      <c r="V1696" s="113"/>
      <c r="W1696" s="113"/>
      <c r="X1696" s="113"/>
      <c r="Y1696" s="113"/>
      <c r="Z1696" s="113"/>
      <c r="AA1696" s="113"/>
      <c r="AB1696" s="113"/>
      <c r="AC1696" s="113"/>
      <c r="AD1696" s="113"/>
      <c r="AE1696" s="113"/>
      <c r="AF1696" s="113"/>
      <c r="AG1696" s="113"/>
    </row>
    <row r="1697" spans="1:33" s="203" customFormat="1" ht="15.75" customHeight="1">
      <c r="A1697" s="176"/>
      <c r="B1697" s="113"/>
      <c r="C1697" s="113"/>
      <c r="D1697" s="113"/>
      <c r="E1697" s="113"/>
      <c r="F1697" s="151"/>
      <c r="G1697" s="151"/>
      <c r="H1697" s="157"/>
      <c r="I1697" s="157"/>
      <c r="J1697" s="169"/>
      <c r="K1697" s="113"/>
      <c r="L1697" s="113"/>
      <c r="M1697" s="113"/>
      <c r="N1697" s="113"/>
      <c r="O1697" s="113"/>
      <c r="P1697" s="113"/>
      <c r="Q1697" s="113"/>
      <c r="R1697" s="113"/>
      <c r="S1697" s="113"/>
      <c r="T1697" s="113"/>
      <c r="U1697" s="113"/>
      <c r="V1697" s="113"/>
      <c r="W1697" s="113"/>
      <c r="X1697" s="113"/>
      <c r="Y1697" s="113"/>
      <c r="Z1697" s="113"/>
      <c r="AA1697" s="113"/>
      <c r="AB1697" s="113"/>
      <c r="AC1697" s="113"/>
      <c r="AD1697" s="113"/>
      <c r="AE1697" s="113"/>
      <c r="AF1697" s="113"/>
      <c r="AG1697" s="113"/>
    </row>
    <row r="1698" spans="1:33" s="203" customFormat="1" ht="14.25" customHeight="1">
      <c r="A1698" s="176"/>
      <c r="B1698" s="113"/>
      <c r="C1698" s="113"/>
      <c r="D1698" s="113"/>
      <c r="E1698" s="113"/>
      <c r="F1698" s="151"/>
      <c r="G1698" s="151"/>
      <c r="H1698" s="157"/>
      <c r="I1698" s="157"/>
      <c r="J1698" s="169"/>
      <c r="K1698" s="113"/>
      <c r="L1698" s="113"/>
      <c r="M1698" s="113"/>
      <c r="N1698" s="113"/>
      <c r="O1698" s="113"/>
      <c r="P1698" s="113"/>
      <c r="Q1698" s="113"/>
      <c r="R1698" s="113"/>
      <c r="S1698" s="113"/>
      <c r="T1698" s="113"/>
      <c r="U1698" s="113"/>
      <c r="V1698" s="113"/>
      <c r="W1698" s="113"/>
      <c r="X1698" s="113"/>
      <c r="Y1698" s="113"/>
      <c r="Z1698" s="113"/>
      <c r="AA1698" s="113"/>
      <c r="AB1698" s="113"/>
      <c r="AC1698" s="113"/>
      <c r="AD1698" s="113"/>
      <c r="AE1698" s="113"/>
      <c r="AF1698" s="113"/>
      <c r="AG1698" s="113"/>
    </row>
    <row r="1699" spans="1:33" s="203" customFormat="1" ht="0.75" customHeight="1" hidden="1">
      <c r="A1699" s="176"/>
      <c r="B1699" s="113"/>
      <c r="C1699" s="113"/>
      <c r="D1699" s="113"/>
      <c r="E1699" s="113"/>
      <c r="F1699" s="151"/>
      <c r="G1699" s="151"/>
      <c r="H1699" s="157"/>
      <c r="I1699" s="157"/>
      <c r="J1699" s="169"/>
      <c r="K1699" s="113"/>
      <c r="L1699" s="113"/>
      <c r="M1699" s="113"/>
      <c r="N1699" s="113"/>
      <c r="O1699" s="113"/>
      <c r="P1699" s="113"/>
      <c r="Q1699" s="113"/>
      <c r="R1699" s="113"/>
      <c r="S1699" s="113"/>
      <c r="T1699" s="113"/>
      <c r="U1699" s="113"/>
      <c r="V1699" s="113"/>
      <c r="W1699" s="113"/>
      <c r="X1699" s="113"/>
      <c r="Y1699" s="113"/>
      <c r="Z1699" s="113"/>
      <c r="AA1699" s="113"/>
      <c r="AB1699" s="113"/>
      <c r="AC1699" s="113"/>
      <c r="AD1699" s="113"/>
      <c r="AE1699" s="113"/>
      <c r="AF1699" s="113"/>
      <c r="AG1699" s="113"/>
    </row>
    <row r="1700" spans="1:33" s="203" customFormat="1" ht="2.25" customHeight="1" hidden="1">
      <c r="A1700" s="176"/>
      <c r="B1700" s="113"/>
      <c r="C1700" s="113"/>
      <c r="D1700" s="113"/>
      <c r="E1700" s="81"/>
      <c r="F1700" s="151"/>
      <c r="G1700" s="151"/>
      <c r="H1700" s="157"/>
      <c r="I1700" s="157"/>
      <c r="J1700" s="169"/>
      <c r="K1700" s="113"/>
      <c r="L1700" s="113"/>
      <c r="M1700" s="113"/>
      <c r="N1700" s="113"/>
      <c r="O1700" s="113"/>
      <c r="P1700" s="113"/>
      <c r="Q1700" s="113"/>
      <c r="R1700" s="113"/>
      <c r="S1700" s="113"/>
      <c r="T1700" s="113"/>
      <c r="U1700" s="113"/>
      <c r="V1700" s="113"/>
      <c r="W1700" s="113"/>
      <c r="X1700" s="113"/>
      <c r="Y1700" s="113"/>
      <c r="Z1700" s="113"/>
      <c r="AA1700" s="113"/>
      <c r="AB1700" s="113"/>
      <c r="AC1700" s="113"/>
      <c r="AD1700" s="113"/>
      <c r="AE1700" s="113"/>
      <c r="AF1700" s="113"/>
      <c r="AG1700" s="113"/>
    </row>
    <row r="1701" spans="1:33" s="203" customFormat="1" ht="12.75" customHeight="1">
      <c r="A1701" s="176"/>
      <c r="B1701" s="113"/>
      <c r="C1701" s="113"/>
      <c r="D1701" s="113"/>
      <c r="E1701" s="81"/>
      <c r="F1701" s="151"/>
      <c r="G1701" s="151"/>
      <c r="H1701" s="157"/>
      <c r="I1701" s="157"/>
      <c r="J1701" s="169"/>
      <c r="K1701" s="113"/>
      <c r="L1701" s="113"/>
      <c r="M1701" s="113"/>
      <c r="N1701" s="113"/>
      <c r="O1701" s="113"/>
      <c r="P1701" s="113"/>
      <c r="Q1701" s="113"/>
      <c r="R1701" s="113"/>
      <c r="S1701" s="113"/>
      <c r="T1701" s="113"/>
      <c r="U1701" s="113"/>
      <c r="V1701" s="113"/>
      <c r="W1701" s="113"/>
      <c r="X1701" s="113"/>
      <c r="Y1701" s="113"/>
      <c r="Z1701" s="113"/>
      <c r="AA1701" s="113"/>
      <c r="AB1701" s="113"/>
      <c r="AC1701" s="113"/>
      <c r="AD1701" s="113"/>
      <c r="AE1701" s="113"/>
      <c r="AF1701" s="113"/>
      <c r="AG1701" s="113"/>
    </row>
    <row r="1702" spans="1:33" ht="14.25" customHeight="1" hidden="1">
      <c r="A1702" s="69"/>
      <c r="B1702" s="113"/>
      <c r="C1702" s="113"/>
      <c r="D1702" s="113"/>
      <c r="E1702" s="81"/>
      <c r="F1702" s="151"/>
      <c r="G1702" s="151"/>
      <c r="H1702" s="151"/>
      <c r="I1702" s="151"/>
      <c r="J1702" s="169"/>
      <c r="K1702" s="113"/>
      <c r="L1702" s="113"/>
      <c r="M1702" s="113"/>
      <c r="N1702" s="113"/>
      <c r="O1702" s="113"/>
      <c r="P1702" s="113"/>
      <c r="Q1702" s="113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</row>
    <row r="1703" spans="1:33" ht="15.75" customHeight="1">
      <c r="A1703" s="69"/>
      <c r="B1703" s="113"/>
      <c r="C1703" s="113"/>
      <c r="D1703" s="113"/>
      <c r="E1703" s="91"/>
      <c r="F1703" s="151"/>
      <c r="G1703" s="151"/>
      <c r="H1703" s="151"/>
      <c r="I1703" s="151"/>
      <c r="J1703" s="169"/>
      <c r="K1703" s="113"/>
      <c r="L1703" s="113"/>
      <c r="M1703" s="113"/>
      <c r="N1703" s="113"/>
      <c r="O1703" s="113"/>
      <c r="P1703" s="113"/>
      <c r="Q1703" s="113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</row>
    <row r="1704" spans="1:33" ht="18.75" customHeight="1" hidden="1">
      <c r="A1704" s="70"/>
      <c r="B1704" s="125"/>
      <c r="C1704" s="81"/>
      <c r="D1704" s="81"/>
      <c r="E1704" s="91"/>
      <c r="F1704" s="151"/>
      <c r="G1704" s="151"/>
      <c r="H1704" s="151"/>
      <c r="I1704" s="151"/>
      <c r="J1704" s="157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</row>
    <row r="1705" spans="1:33" ht="21.75" customHeight="1" hidden="1">
      <c r="A1705" s="69"/>
      <c r="B1705" s="91"/>
      <c r="C1705" s="91"/>
      <c r="D1705" s="91"/>
      <c r="E1705" s="91"/>
      <c r="F1705" s="151"/>
      <c r="G1705" s="151"/>
      <c r="H1705" s="151"/>
      <c r="I1705" s="151"/>
      <c r="J1705" s="151"/>
      <c r="K1705" s="91"/>
      <c r="L1705" s="91"/>
      <c r="M1705" s="91"/>
      <c r="N1705" s="91"/>
      <c r="O1705" s="91"/>
      <c r="P1705" s="91"/>
      <c r="Q1705" s="91"/>
      <c r="R1705" s="9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</row>
    <row r="1706" spans="1:33" ht="19.5" customHeight="1" hidden="1">
      <c r="A1706" s="69"/>
      <c r="B1706" s="81"/>
      <c r="C1706" s="81"/>
      <c r="D1706" s="81"/>
      <c r="E1706" s="91"/>
      <c r="F1706" s="151"/>
      <c r="G1706" s="151"/>
      <c r="H1706" s="151"/>
      <c r="I1706" s="151"/>
      <c r="J1706" s="157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</row>
    <row r="1707" spans="1:33" ht="17.25" customHeight="1" hidden="1">
      <c r="A1707" s="75"/>
      <c r="B1707" s="109"/>
      <c r="C1707" s="81"/>
      <c r="D1707" s="81"/>
      <c r="E1707" s="81"/>
      <c r="F1707" s="151"/>
      <c r="G1707" s="151"/>
      <c r="H1707" s="157"/>
      <c r="I1707" s="157"/>
      <c r="J1707" s="157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</row>
    <row r="1708" spans="1:33" ht="23.25" customHeight="1" hidden="1">
      <c r="A1708" s="69"/>
      <c r="B1708" s="81"/>
      <c r="C1708" s="81"/>
      <c r="D1708" s="81"/>
      <c r="E1708" s="81"/>
      <c r="F1708" s="151"/>
      <c r="G1708" s="151"/>
      <c r="H1708" s="157"/>
      <c r="I1708" s="157"/>
      <c r="J1708" s="157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</row>
    <row r="1709" spans="1:33" ht="15" customHeight="1" hidden="1">
      <c r="A1709" s="69"/>
      <c r="B1709" s="81"/>
      <c r="C1709" s="81"/>
      <c r="D1709" s="81"/>
      <c r="E1709" s="91"/>
      <c r="F1709" s="151"/>
      <c r="G1709" s="151"/>
      <c r="H1709" s="151"/>
      <c r="I1709" s="151"/>
      <c r="J1709" s="157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</row>
    <row r="1710" spans="1:33" ht="16.5" customHeight="1" hidden="1">
      <c r="A1710" s="69"/>
      <c r="B1710" s="91"/>
      <c r="C1710" s="91"/>
      <c r="D1710" s="91"/>
      <c r="E1710" s="91"/>
      <c r="F1710" s="151"/>
      <c r="G1710" s="151"/>
      <c r="H1710" s="151"/>
      <c r="I1710" s="151"/>
      <c r="J1710" s="151"/>
      <c r="K1710" s="91"/>
      <c r="L1710" s="91"/>
      <c r="M1710" s="91"/>
      <c r="N1710" s="91"/>
      <c r="O1710" s="91"/>
      <c r="P1710" s="91"/>
      <c r="Q1710" s="91"/>
      <c r="R1710" s="9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</row>
    <row r="1711" spans="1:33" ht="16.5" customHeight="1" hidden="1">
      <c r="A1711" s="69"/>
      <c r="B1711" s="81"/>
      <c r="C1711" s="81"/>
      <c r="D1711" s="81"/>
      <c r="E1711" s="81"/>
      <c r="F1711" s="151"/>
      <c r="G1711" s="151"/>
      <c r="H1711" s="157"/>
      <c r="I1711" s="157"/>
      <c r="J1711" s="157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</row>
    <row r="1712" spans="1:33" ht="9" customHeight="1" hidden="1">
      <c r="A1712" s="69"/>
      <c r="B1712" s="81"/>
      <c r="C1712" s="81"/>
      <c r="D1712" s="81"/>
      <c r="E1712" s="81"/>
      <c r="F1712" s="151"/>
      <c r="G1712" s="151"/>
      <c r="H1712" s="157"/>
      <c r="I1712" s="157"/>
      <c r="J1712" s="157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</row>
    <row r="1713" spans="1:33" s="203" customFormat="1" ht="3" customHeight="1" hidden="1">
      <c r="A1713" s="176"/>
      <c r="B1713" s="113"/>
      <c r="C1713" s="113"/>
      <c r="D1713" s="113"/>
      <c r="E1713" s="81"/>
      <c r="F1713" s="151"/>
      <c r="G1713" s="151"/>
      <c r="H1713" s="157"/>
      <c r="I1713" s="157"/>
      <c r="J1713" s="169"/>
      <c r="K1713" s="113"/>
      <c r="L1713" s="113"/>
      <c r="M1713" s="113"/>
      <c r="N1713" s="113"/>
      <c r="O1713" s="113"/>
      <c r="P1713" s="113"/>
      <c r="Q1713" s="113"/>
      <c r="R1713" s="113"/>
      <c r="S1713" s="113"/>
      <c r="T1713" s="113"/>
      <c r="U1713" s="113"/>
      <c r="V1713" s="113"/>
      <c r="W1713" s="113"/>
      <c r="X1713" s="113"/>
      <c r="Y1713" s="113"/>
      <c r="Z1713" s="113"/>
      <c r="AA1713" s="113"/>
      <c r="AB1713" s="113"/>
      <c r="AC1713" s="113"/>
      <c r="AD1713" s="113"/>
      <c r="AE1713" s="113"/>
      <c r="AF1713" s="113"/>
      <c r="AG1713" s="113"/>
    </row>
    <row r="1714" spans="1:33" ht="3.75" customHeight="1" hidden="1">
      <c r="A1714" s="69"/>
      <c r="B1714" s="81"/>
      <c r="C1714" s="81"/>
      <c r="D1714" s="81"/>
      <c r="E1714" s="81"/>
      <c r="F1714" s="151"/>
      <c r="G1714" s="151"/>
      <c r="H1714" s="157"/>
      <c r="I1714" s="157"/>
      <c r="J1714" s="157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</row>
    <row r="1715" spans="1:33" ht="8.25" customHeight="1" hidden="1">
      <c r="A1715" s="69"/>
      <c r="B1715" s="64"/>
      <c r="C1715" s="81"/>
      <c r="D1715" s="81"/>
      <c r="E1715" s="91"/>
      <c r="F1715" s="151"/>
      <c r="G1715" s="151"/>
      <c r="H1715" s="151"/>
      <c r="I1715" s="151"/>
      <c r="J1715" s="157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</row>
    <row r="1716" spans="1:33" ht="14.25" customHeight="1">
      <c r="A1716" s="160"/>
      <c r="B1716" s="91"/>
      <c r="C1716" s="81"/>
      <c r="D1716" s="81"/>
      <c r="E1716" s="91"/>
      <c r="F1716" s="151"/>
      <c r="G1716" s="151"/>
      <c r="H1716" s="151"/>
      <c r="I1716" s="151"/>
      <c r="J1716" s="157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</row>
    <row r="1717" spans="1:33" ht="11.25" customHeight="1">
      <c r="A1717" s="69"/>
      <c r="B1717" s="91"/>
      <c r="C1717" s="91"/>
      <c r="D1717" s="91"/>
      <c r="E1717" s="91"/>
      <c r="F1717" s="151"/>
      <c r="G1717" s="151"/>
      <c r="H1717" s="151"/>
      <c r="I1717" s="151"/>
      <c r="J1717" s="15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</row>
    <row r="1718" spans="1:33" ht="10.5" customHeight="1" hidden="1">
      <c r="A1718" s="69"/>
      <c r="B1718" s="81"/>
      <c r="C1718" s="81"/>
      <c r="D1718" s="81"/>
      <c r="E1718" s="91"/>
      <c r="F1718" s="151"/>
      <c r="G1718" s="151"/>
      <c r="H1718" s="151"/>
      <c r="I1718" s="151"/>
      <c r="J1718" s="157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</row>
    <row r="1719" spans="1:33" ht="3" customHeight="1" hidden="1">
      <c r="A1719" s="69"/>
      <c r="B1719" s="81"/>
      <c r="C1719" s="81"/>
      <c r="D1719" s="81"/>
      <c r="E1719" s="91"/>
      <c r="F1719" s="151"/>
      <c r="G1719" s="151"/>
      <c r="H1719" s="151"/>
      <c r="I1719" s="151"/>
      <c r="J1719" s="157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</row>
    <row r="1720" spans="1:33" ht="14.25" customHeight="1">
      <c r="A1720" s="69"/>
      <c r="B1720" s="81"/>
      <c r="C1720" s="81"/>
      <c r="D1720" s="81"/>
      <c r="E1720" s="81"/>
      <c r="F1720" s="151"/>
      <c r="G1720" s="151"/>
      <c r="H1720" s="157"/>
      <c r="I1720" s="157"/>
      <c r="J1720" s="157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</row>
    <row r="1721" spans="1:33" ht="0.75" customHeight="1">
      <c r="A1721" s="69"/>
      <c r="B1721" s="81"/>
      <c r="C1721" s="81"/>
      <c r="D1721" s="81"/>
      <c r="E1721" s="91"/>
      <c r="F1721" s="151"/>
      <c r="G1721" s="151"/>
      <c r="H1721" s="151"/>
      <c r="I1721" s="151"/>
      <c r="J1721" s="157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</row>
    <row r="1722" spans="1:33" ht="14.25" customHeight="1">
      <c r="A1722" s="69"/>
      <c r="B1722" s="81"/>
      <c r="C1722" s="81"/>
      <c r="D1722" s="81"/>
      <c r="E1722" s="81"/>
      <c r="F1722" s="151"/>
      <c r="G1722" s="151"/>
      <c r="H1722" s="151"/>
      <c r="I1722" s="151"/>
      <c r="J1722" s="157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</row>
    <row r="1723" spans="1:33" ht="12" customHeight="1">
      <c r="A1723" s="69"/>
      <c r="B1723" s="81"/>
      <c r="C1723" s="81"/>
      <c r="D1723" s="81"/>
      <c r="E1723" s="91"/>
      <c r="F1723" s="151"/>
      <c r="G1723" s="151"/>
      <c r="H1723" s="151"/>
      <c r="I1723" s="151"/>
      <c r="J1723" s="157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</row>
    <row r="1724" spans="1:33" ht="10.5" customHeight="1">
      <c r="A1724" s="69"/>
      <c r="B1724" s="91"/>
      <c r="C1724" s="91"/>
      <c r="D1724" s="91"/>
      <c r="E1724" s="91"/>
      <c r="F1724" s="151"/>
      <c r="G1724" s="151"/>
      <c r="H1724" s="151"/>
      <c r="I1724" s="151"/>
      <c r="J1724" s="15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</row>
    <row r="1725" spans="1:33" ht="10.5" customHeight="1">
      <c r="A1725" s="69"/>
      <c r="B1725" s="81"/>
      <c r="C1725" s="81"/>
      <c r="D1725" s="81"/>
      <c r="E1725" s="81"/>
      <c r="F1725" s="151"/>
      <c r="G1725" s="151"/>
      <c r="H1725" s="157"/>
      <c r="I1725" s="157"/>
      <c r="J1725" s="157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</row>
    <row r="1726" spans="1:33" ht="12" customHeight="1">
      <c r="A1726" s="69"/>
      <c r="B1726" s="81"/>
      <c r="C1726" s="81"/>
      <c r="D1726" s="81"/>
      <c r="E1726" s="81"/>
      <c r="F1726" s="151"/>
      <c r="G1726" s="151"/>
      <c r="H1726" s="157"/>
      <c r="I1726" s="157"/>
      <c r="J1726" s="157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</row>
    <row r="1727" spans="1:33" ht="12" customHeight="1">
      <c r="A1727" s="69"/>
      <c r="B1727" s="113"/>
      <c r="C1727" s="81"/>
      <c r="D1727" s="81"/>
      <c r="E1727" s="81"/>
      <c r="F1727" s="151"/>
      <c r="G1727" s="151"/>
      <c r="H1727" s="157"/>
      <c r="I1727" s="157"/>
      <c r="J1727" s="157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</row>
    <row r="1728" spans="1:33" ht="14.25" customHeight="1">
      <c r="A1728" s="69"/>
      <c r="B1728" s="81"/>
      <c r="C1728" s="81"/>
      <c r="D1728" s="81"/>
      <c r="E1728" s="91"/>
      <c r="F1728" s="151"/>
      <c r="G1728" s="151"/>
      <c r="H1728" s="151"/>
      <c r="I1728" s="151"/>
      <c r="J1728" s="157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</row>
    <row r="1729" spans="1:33" ht="13.5" customHeight="1">
      <c r="A1729" s="70"/>
      <c r="B1729" s="125"/>
      <c r="C1729" s="81"/>
      <c r="D1729" s="81"/>
      <c r="E1729" s="91"/>
      <c r="F1729" s="151"/>
      <c r="G1729" s="151"/>
      <c r="H1729" s="151"/>
      <c r="I1729" s="151"/>
      <c r="J1729" s="157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</row>
    <row r="1730" spans="1:33" ht="13.5" customHeight="1">
      <c r="A1730" s="69"/>
      <c r="B1730" s="91"/>
      <c r="C1730" s="91"/>
      <c r="D1730" s="91"/>
      <c r="E1730" s="91"/>
      <c r="F1730" s="151"/>
      <c r="G1730" s="151"/>
      <c r="H1730" s="151"/>
      <c r="I1730" s="151"/>
      <c r="J1730" s="15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</row>
    <row r="1731" spans="1:33" ht="15" customHeight="1" hidden="1">
      <c r="A1731" s="69"/>
      <c r="B1731" s="81"/>
      <c r="C1731" s="81"/>
      <c r="D1731" s="81"/>
      <c r="E1731" s="91"/>
      <c r="F1731" s="151"/>
      <c r="G1731" s="151"/>
      <c r="H1731" s="151"/>
      <c r="I1731" s="151"/>
      <c r="J1731" s="157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</row>
    <row r="1732" spans="1:33" ht="39.75" customHeight="1">
      <c r="A1732" s="75"/>
      <c r="B1732" s="76"/>
      <c r="C1732" s="81"/>
      <c r="D1732" s="81"/>
      <c r="E1732" s="81"/>
      <c r="F1732" s="151"/>
      <c r="G1732" s="151"/>
      <c r="H1732" s="157"/>
      <c r="I1732" s="157"/>
      <c r="J1732" s="157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</row>
    <row r="1733" spans="1:33" ht="12" customHeight="1">
      <c r="A1733" s="69"/>
      <c r="B1733" s="81"/>
      <c r="C1733" s="81"/>
      <c r="D1733" s="81"/>
      <c r="E1733" s="81"/>
      <c r="F1733" s="151"/>
      <c r="G1733" s="151"/>
      <c r="H1733" s="157"/>
      <c r="I1733" s="157"/>
      <c r="J1733" s="157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</row>
    <row r="1734" spans="1:33" ht="10.5" customHeight="1">
      <c r="A1734" s="69"/>
      <c r="B1734" s="81"/>
      <c r="C1734" s="81"/>
      <c r="D1734" s="81"/>
      <c r="E1734" s="91"/>
      <c r="F1734" s="151"/>
      <c r="G1734" s="151"/>
      <c r="H1734" s="151"/>
      <c r="I1734" s="151"/>
      <c r="J1734" s="157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</row>
    <row r="1735" spans="1:33" ht="11.25" customHeight="1">
      <c r="A1735" s="69"/>
      <c r="B1735" s="91"/>
      <c r="C1735" s="91"/>
      <c r="D1735" s="91"/>
      <c r="E1735" s="91"/>
      <c r="F1735" s="151"/>
      <c r="G1735" s="151"/>
      <c r="H1735" s="151"/>
      <c r="I1735" s="151"/>
      <c r="J1735" s="15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</row>
    <row r="1736" spans="1:33" ht="12" customHeight="1">
      <c r="A1736" s="69"/>
      <c r="B1736" s="81"/>
      <c r="C1736" s="81"/>
      <c r="D1736" s="81"/>
      <c r="E1736" s="81"/>
      <c r="F1736" s="151"/>
      <c r="G1736" s="151"/>
      <c r="H1736" s="157"/>
      <c r="I1736" s="157"/>
      <c r="J1736" s="157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</row>
    <row r="1737" spans="1:33" ht="12.75" customHeight="1">
      <c r="A1737" s="69"/>
      <c r="B1737" s="81"/>
      <c r="C1737" s="81"/>
      <c r="D1737" s="81"/>
      <c r="E1737" s="81"/>
      <c r="F1737" s="151"/>
      <c r="G1737" s="151"/>
      <c r="H1737" s="157"/>
      <c r="I1737" s="157"/>
      <c r="J1737" s="157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</row>
    <row r="1738" spans="1:33" ht="13.5" customHeight="1">
      <c r="A1738" s="176"/>
      <c r="B1738" s="113"/>
      <c r="C1738" s="113"/>
      <c r="D1738" s="81"/>
      <c r="E1738" s="81"/>
      <c r="F1738" s="151"/>
      <c r="G1738" s="151"/>
      <c r="H1738" s="157"/>
      <c r="I1738" s="157"/>
      <c r="J1738" s="169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</row>
    <row r="1739" spans="1:33" ht="0.75" customHeight="1">
      <c r="A1739" s="69"/>
      <c r="B1739" s="81"/>
      <c r="C1739" s="81"/>
      <c r="D1739" s="81"/>
      <c r="E1739" s="91"/>
      <c r="F1739" s="151"/>
      <c r="G1739" s="151"/>
      <c r="H1739" s="151"/>
      <c r="I1739" s="151"/>
      <c r="J1739" s="157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</row>
    <row r="1740" spans="1:33" ht="3.75" customHeight="1" hidden="1">
      <c r="A1740" s="69"/>
      <c r="B1740" s="81"/>
      <c r="C1740" s="81"/>
      <c r="D1740" s="81"/>
      <c r="E1740" s="91"/>
      <c r="F1740" s="151"/>
      <c r="G1740" s="151"/>
      <c r="H1740" s="151"/>
      <c r="I1740" s="151"/>
      <c r="J1740" s="157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</row>
    <row r="1741" spans="1:33" ht="23.25" customHeight="1" hidden="1">
      <c r="A1741" s="229"/>
      <c r="B1741" s="91"/>
      <c r="C1741" s="81"/>
      <c r="D1741" s="81"/>
      <c r="E1741" s="91"/>
      <c r="F1741" s="151"/>
      <c r="G1741" s="151"/>
      <c r="H1741" s="151"/>
      <c r="I1741" s="151"/>
      <c r="J1741" s="157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</row>
    <row r="1742" spans="1:33" ht="13.5" customHeight="1" hidden="1">
      <c r="A1742" s="160"/>
      <c r="B1742" s="91"/>
      <c r="C1742" s="91"/>
      <c r="D1742" s="91"/>
      <c r="E1742" s="91"/>
      <c r="F1742" s="151"/>
      <c r="G1742" s="151"/>
      <c r="H1742" s="151"/>
      <c r="I1742" s="151"/>
      <c r="J1742" s="151"/>
      <c r="K1742" s="91"/>
      <c r="L1742" s="91"/>
      <c r="M1742" s="91"/>
      <c r="N1742" s="91"/>
      <c r="O1742" s="91"/>
      <c r="P1742" s="91"/>
      <c r="Q1742" s="91"/>
      <c r="R1742" s="9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</row>
    <row r="1743" spans="1:33" ht="0.75" customHeight="1" hidden="1">
      <c r="A1743" s="69"/>
      <c r="B1743" s="81"/>
      <c r="C1743" s="81"/>
      <c r="D1743" s="81"/>
      <c r="E1743" s="91"/>
      <c r="F1743" s="151"/>
      <c r="G1743" s="151"/>
      <c r="H1743" s="151"/>
      <c r="I1743" s="151"/>
      <c r="J1743" s="157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</row>
    <row r="1744" spans="1:33" ht="28.5" customHeight="1" hidden="1">
      <c r="A1744" s="69"/>
      <c r="B1744" s="64"/>
      <c r="C1744" s="81"/>
      <c r="D1744" s="81"/>
      <c r="E1744" s="81"/>
      <c r="F1744" s="151"/>
      <c r="G1744" s="151"/>
      <c r="H1744" s="151"/>
      <c r="I1744" s="151"/>
      <c r="J1744" s="157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</row>
    <row r="1745" spans="1:33" ht="22.5" customHeight="1" hidden="1">
      <c r="A1745" s="69"/>
      <c r="B1745" s="91"/>
      <c r="C1745" s="91"/>
      <c r="D1745" s="91"/>
      <c r="E1745" s="91"/>
      <c r="F1745" s="151"/>
      <c r="G1745" s="151"/>
      <c r="H1745" s="151"/>
      <c r="I1745" s="151"/>
      <c r="J1745" s="151"/>
      <c r="K1745" s="91"/>
      <c r="L1745" s="91"/>
      <c r="M1745" s="91"/>
      <c r="N1745" s="91"/>
      <c r="O1745" s="91"/>
      <c r="P1745" s="91"/>
      <c r="Q1745" s="91"/>
      <c r="R1745" s="9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</row>
    <row r="1746" spans="1:33" ht="13.5" customHeight="1" hidden="1">
      <c r="A1746" s="69"/>
      <c r="B1746" s="81"/>
      <c r="C1746" s="81"/>
      <c r="D1746" s="81"/>
      <c r="E1746" s="81"/>
      <c r="F1746" s="151"/>
      <c r="G1746" s="151"/>
      <c r="H1746" s="151"/>
      <c r="I1746" s="151"/>
      <c r="J1746" s="157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</row>
    <row r="1747" spans="1:33" ht="13.5" customHeight="1" hidden="1">
      <c r="A1747" s="69"/>
      <c r="B1747" s="81"/>
      <c r="C1747" s="81"/>
      <c r="D1747" s="81"/>
      <c r="E1747" s="81"/>
      <c r="F1747" s="151"/>
      <c r="G1747" s="151"/>
      <c r="H1747" s="151"/>
      <c r="I1747" s="151"/>
      <c r="J1747" s="157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</row>
    <row r="1748" spans="1:33" ht="13.5" customHeight="1" hidden="1">
      <c r="A1748" s="69"/>
      <c r="B1748" s="113"/>
      <c r="C1748" s="81"/>
      <c r="D1748" s="81"/>
      <c r="E1748" s="81"/>
      <c r="F1748" s="151"/>
      <c r="G1748" s="151"/>
      <c r="H1748" s="151"/>
      <c r="I1748" s="151"/>
      <c r="J1748" s="157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</row>
    <row r="1749" spans="1:33" ht="18" customHeight="1">
      <c r="A1749" s="69"/>
      <c r="B1749" s="81"/>
      <c r="C1749" s="81"/>
      <c r="D1749" s="81"/>
      <c r="E1749" s="91"/>
      <c r="F1749" s="151"/>
      <c r="G1749" s="151"/>
      <c r="H1749" s="151"/>
      <c r="I1749" s="151"/>
      <c r="J1749" s="157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</row>
    <row r="1750" spans="1:33" ht="54" customHeight="1">
      <c r="A1750" s="160"/>
      <c r="B1750" s="91"/>
      <c r="C1750" s="91"/>
      <c r="D1750" s="91"/>
      <c r="E1750" s="91"/>
      <c r="F1750" s="151"/>
      <c r="G1750" s="151"/>
      <c r="H1750" s="151"/>
      <c r="I1750" s="151"/>
      <c r="J1750" s="151"/>
      <c r="K1750" s="91"/>
      <c r="L1750" s="91"/>
      <c r="M1750" s="91"/>
      <c r="N1750" s="91"/>
      <c r="O1750" s="91"/>
      <c r="P1750" s="91"/>
      <c r="Q1750" s="91"/>
      <c r="R1750" s="9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</row>
    <row r="1751" spans="1:33" ht="10.5" customHeight="1">
      <c r="A1751" s="160"/>
      <c r="B1751" s="91"/>
      <c r="C1751" s="91"/>
      <c r="D1751" s="91"/>
      <c r="E1751" s="91"/>
      <c r="F1751" s="151"/>
      <c r="G1751" s="151"/>
      <c r="H1751" s="151"/>
      <c r="I1751" s="151"/>
      <c r="J1751" s="151"/>
      <c r="K1751" s="91"/>
      <c r="L1751" s="91"/>
      <c r="M1751" s="91"/>
      <c r="N1751" s="91"/>
      <c r="O1751" s="91"/>
      <c r="P1751" s="91"/>
      <c r="Q1751" s="91"/>
      <c r="R1751" s="9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</row>
    <row r="1752" spans="1:33" ht="12.75">
      <c r="A1752" s="160"/>
      <c r="B1752" s="91"/>
      <c r="C1752" s="91"/>
      <c r="D1752" s="91"/>
      <c r="E1752" s="91"/>
      <c r="F1752" s="151"/>
      <c r="G1752" s="151"/>
      <c r="H1752" s="151"/>
      <c r="I1752" s="151"/>
      <c r="J1752" s="151"/>
      <c r="K1752" s="173"/>
      <c r="L1752" s="91"/>
      <c r="M1752" s="91"/>
      <c r="N1752" s="91"/>
      <c r="O1752" s="91"/>
      <c r="P1752" s="91"/>
      <c r="Q1752" s="91"/>
      <c r="R1752" s="91"/>
      <c r="S1752" s="91"/>
      <c r="T1752" s="91"/>
      <c r="U1752" s="91"/>
      <c r="V1752" s="91"/>
      <c r="W1752" s="91"/>
      <c r="X1752" s="91"/>
      <c r="Y1752" s="91"/>
      <c r="Z1752" s="91"/>
      <c r="AA1752" s="91"/>
      <c r="AB1752" s="91"/>
      <c r="AC1752" s="91"/>
      <c r="AD1752" s="91"/>
      <c r="AE1752" s="91"/>
      <c r="AF1752" s="91"/>
      <c r="AG1752" s="91"/>
    </row>
    <row r="1753" spans="1:33" ht="12.75">
      <c r="A1753" s="69"/>
      <c r="B1753" s="81"/>
      <c r="C1753" s="81"/>
      <c r="D1753" s="81"/>
      <c r="E1753" s="81"/>
      <c r="F1753" s="91"/>
      <c r="G1753" s="91"/>
      <c r="H1753" s="81"/>
      <c r="I1753" s="157"/>
      <c r="J1753" s="157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</row>
    <row r="1754" spans="1:33" ht="12.75" customHeight="1">
      <c r="A1754" s="69"/>
      <c r="B1754" s="81"/>
      <c r="C1754" s="81"/>
      <c r="D1754" s="81"/>
      <c r="E1754" s="81"/>
      <c r="F1754" s="91"/>
      <c r="G1754" s="91"/>
      <c r="H1754" s="81"/>
      <c r="I1754" s="157"/>
      <c r="J1754" s="157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</row>
    <row r="1755" spans="1:33" ht="24.75" customHeight="1">
      <c r="A1755" s="69"/>
      <c r="B1755" s="77"/>
      <c r="C1755" s="81"/>
      <c r="D1755" s="81"/>
      <c r="E1755" s="81"/>
      <c r="F1755" s="91"/>
      <c r="G1755" s="91"/>
      <c r="H1755" s="81"/>
      <c r="I1755" s="157"/>
      <c r="J1755" s="157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</row>
    <row r="1756" spans="1:33" ht="10.5" customHeight="1" hidden="1">
      <c r="A1756" s="69"/>
      <c r="B1756" s="77"/>
      <c r="C1756" s="81"/>
      <c r="D1756" s="81"/>
      <c r="E1756" s="91"/>
      <c r="F1756" s="91"/>
      <c r="G1756" s="91"/>
      <c r="H1756" s="91"/>
      <c r="I1756" s="151"/>
      <c r="J1756" s="157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</row>
    <row r="1757" spans="1:33" ht="0.75" customHeight="1">
      <c r="A1757" s="75"/>
      <c r="B1757" s="76"/>
      <c r="C1757" s="81"/>
      <c r="D1757" s="81"/>
      <c r="E1757" s="91"/>
      <c r="F1757" s="91"/>
      <c r="G1757" s="91"/>
      <c r="H1757" s="91"/>
      <c r="I1757" s="151"/>
      <c r="J1757" s="157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</row>
    <row r="1758" spans="1:33" ht="12.75" customHeight="1">
      <c r="A1758" s="69"/>
      <c r="B1758" s="81"/>
      <c r="C1758" s="81"/>
      <c r="D1758" s="81"/>
      <c r="E1758" s="81"/>
      <c r="F1758" s="91"/>
      <c r="G1758" s="91"/>
      <c r="H1758" s="81"/>
      <c r="I1758" s="157"/>
      <c r="J1758" s="157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</row>
    <row r="1759" spans="1:33" ht="0.75" customHeight="1" hidden="1">
      <c r="A1759" s="69"/>
      <c r="B1759" s="81"/>
      <c r="C1759" s="81"/>
      <c r="D1759" s="81"/>
      <c r="E1759" s="91"/>
      <c r="F1759" s="91"/>
      <c r="G1759" s="91"/>
      <c r="H1759" s="91"/>
      <c r="I1759" s="151"/>
      <c r="J1759" s="157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</row>
    <row r="1760" spans="1:33" ht="12.75" customHeight="1">
      <c r="A1760" s="69"/>
      <c r="B1760" s="64"/>
      <c r="C1760" s="113"/>
      <c r="D1760" s="113"/>
      <c r="E1760" s="113"/>
      <c r="F1760" s="91"/>
      <c r="G1760" s="91"/>
      <c r="H1760" s="81"/>
      <c r="I1760" s="157"/>
      <c r="J1760" s="157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</row>
    <row r="1761" spans="1:33" ht="15.75" customHeight="1">
      <c r="A1761" s="69"/>
      <c r="B1761" s="81"/>
      <c r="C1761" s="81"/>
      <c r="D1761" s="81"/>
      <c r="E1761" s="81"/>
      <c r="F1761" s="91"/>
      <c r="G1761" s="91"/>
      <c r="H1761" s="81"/>
      <c r="I1761" s="157"/>
      <c r="J1761" s="157"/>
      <c r="K1761" s="81"/>
      <c r="L1761" s="168"/>
      <c r="M1761" s="168"/>
      <c r="N1761" s="168"/>
      <c r="O1761" s="168"/>
      <c r="P1761" s="168"/>
      <c r="Q1761" s="168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</row>
    <row r="1762" spans="1:33" ht="28.5" customHeight="1" hidden="1">
      <c r="A1762" s="69"/>
      <c r="B1762" s="87"/>
      <c r="C1762" s="81"/>
      <c r="D1762" s="81"/>
      <c r="E1762" s="91"/>
      <c r="F1762" s="91"/>
      <c r="G1762" s="91"/>
      <c r="H1762" s="91"/>
      <c r="I1762" s="151"/>
      <c r="J1762" s="157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</row>
    <row r="1763" spans="1:33" ht="16.5" customHeight="1" hidden="1">
      <c r="A1763" s="69"/>
      <c r="B1763" s="81"/>
      <c r="C1763" s="81"/>
      <c r="D1763" s="81"/>
      <c r="E1763" s="81"/>
      <c r="F1763" s="91"/>
      <c r="G1763" s="91"/>
      <c r="H1763" s="91"/>
      <c r="I1763" s="151"/>
      <c r="J1763" s="157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</row>
    <row r="1764" ht="12.75"/>
    <row r="1765" spans="1:33" ht="12.75">
      <c r="A1765" s="160"/>
      <c r="B1765" s="91"/>
      <c r="C1765" s="91"/>
      <c r="D1765" s="91"/>
      <c r="E1765" s="91"/>
      <c r="F1765" s="91"/>
      <c r="G1765" s="91"/>
      <c r="H1765" s="91"/>
      <c r="I1765" s="151"/>
      <c r="J1765" s="151"/>
      <c r="K1765" s="91"/>
      <c r="L1765" s="91"/>
      <c r="M1765" s="91"/>
      <c r="N1765" s="91"/>
      <c r="O1765" s="91"/>
      <c r="P1765" s="91"/>
      <c r="Q1765" s="91"/>
      <c r="R1765" s="91"/>
      <c r="S1765" s="91"/>
      <c r="T1765" s="91"/>
      <c r="U1765" s="91"/>
      <c r="V1765" s="91"/>
      <c r="W1765" s="91"/>
      <c r="X1765" s="91"/>
      <c r="Y1765" s="91"/>
      <c r="Z1765" s="91"/>
      <c r="AA1765" s="91"/>
      <c r="AB1765" s="91"/>
      <c r="AC1765" s="91"/>
      <c r="AD1765" s="91"/>
      <c r="AE1765" s="91"/>
      <c r="AF1765" s="91"/>
      <c r="AG1765" s="91"/>
    </row>
    <row r="1766" spans="1:33" ht="12.75">
      <c r="A1766" s="160"/>
      <c r="B1766" s="81"/>
      <c r="C1766" s="81"/>
      <c r="D1766" s="81"/>
      <c r="E1766" s="81"/>
      <c r="F1766" s="91"/>
      <c r="G1766" s="91"/>
      <c r="H1766" s="81"/>
      <c r="I1766" s="157"/>
      <c r="J1766" s="157"/>
      <c r="K1766" s="81"/>
      <c r="L1766" s="81"/>
      <c r="M1766" s="81"/>
      <c r="N1766" s="81"/>
      <c r="O1766" s="81"/>
      <c r="P1766" s="81"/>
      <c r="Q1766" s="81"/>
      <c r="R1766" s="81"/>
      <c r="S1766" s="91"/>
      <c r="T1766" s="91"/>
      <c r="U1766" s="91"/>
      <c r="V1766" s="91"/>
      <c r="W1766" s="91"/>
      <c r="X1766" s="91"/>
      <c r="Y1766" s="91"/>
      <c r="Z1766" s="91"/>
      <c r="AA1766" s="91"/>
      <c r="AB1766" s="91"/>
      <c r="AC1766" s="91"/>
      <c r="AD1766" s="91"/>
      <c r="AE1766" s="91"/>
      <c r="AF1766" s="91"/>
      <c r="AG1766" s="91"/>
    </row>
    <row r="1767" spans="1:33" ht="12.75">
      <c r="A1767" s="160"/>
      <c r="B1767" s="81"/>
      <c r="C1767" s="81"/>
      <c r="D1767" s="81"/>
      <c r="E1767" s="81"/>
      <c r="F1767" s="91"/>
      <c r="G1767" s="91"/>
      <c r="H1767" s="81"/>
      <c r="I1767" s="157"/>
      <c r="J1767" s="157"/>
      <c r="K1767" s="81"/>
      <c r="L1767" s="81"/>
      <c r="M1767" s="81"/>
      <c r="N1767" s="81"/>
      <c r="O1767" s="81"/>
      <c r="P1767" s="81"/>
      <c r="Q1767" s="81"/>
      <c r="R1767" s="81"/>
      <c r="S1767" s="91"/>
      <c r="T1767" s="91"/>
      <c r="U1767" s="91"/>
      <c r="V1767" s="91"/>
      <c r="W1767" s="91"/>
      <c r="X1767" s="91"/>
      <c r="Y1767" s="91"/>
      <c r="Z1767" s="91"/>
      <c r="AA1767" s="91"/>
      <c r="AB1767" s="91"/>
      <c r="AC1767" s="91"/>
      <c r="AD1767" s="91"/>
      <c r="AE1767" s="91"/>
      <c r="AF1767" s="91"/>
      <c r="AG1767" s="91"/>
    </row>
    <row r="1768" spans="1:33" ht="12.75">
      <c r="A1768" s="69"/>
      <c r="B1768" s="113"/>
      <c r="C1768" s="81"/>
      <c r="D1768" s="81"/>
      <c r="E1768" s="81"/>
      <c r="F1768" s="91"/>
      <c r="G1768" s="91"/>
      <c r="H1768" s="81"/>
      <c r="I1768" s="157"/>
      <c r="J1768" s="157"/>
      <c r="K1768" s="81"/>
      <c r="L1768" s="168"/>
      <c r="M1768" s="168"/>
      <c r="N1768" s="168"/>
      <c r="O1768" s="168"/>
      <c r="P1768" s="168"/>
      <c r="Q1768" s="168"/>
      <c r="R1768" s="81"/>
      <c r="S1768" s="91"/>
      <c r="T1768" s="9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</row>
    <row r="1769" spans="1:33" ht="12.75">
      <c r="A1769" s="69"/>
      <c r="B1769" s="81"/>
      <c r="C1769" s="81"/>
      <c r="D1769" s="81"/>
      <c r="E1769" s="81"/>
      <c r="F1769" s="91"/>
      <c r="G1769" s="91"/>
      <c r="H1769" s="81"/>
      <c r="I1769" s="157"/>
      <c r="J1769" s="157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</row>
    <row r="1770" spans="1:33" ht="15" customHeight="1">
      <c r="A1770" s="69"/>
      <c r="B1770" s="81"/>
      <c r="C1770" s="81"/>
      <c r="D1770" s="81"/>
      <c r="E1770" s="81"/>
      <c r="F1770" s="91"/>
      <c r="G1770" s="91"/>
      <c r="H1770" s="81"/>
      <c r="I1770" s="157"/>
      <c r="J1770" s="157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</row>
    <row r="1771" spans="1:33" ht="12.75">
      <c r="A1771" s="69"/>
      <c r="B1771" s="81"/>
      <c r="C1771" s="81"/>
      <c r="D1771" s="81"/>
      <c r="E1771" s="81"/>
      <c r="F1771" s="91"/>
      <c r="G1771" s="91"/>
      <c r="H1771" s="81"/>
      <c r="I1771" s="157"/>
      <c r="J1771" s="157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</row>
    <row r="1772" spans="1:33" ht="15.75" customHeight="1">
      <c r="A1772" s="69"/>
      <c r="B1772" s="81"/>
      <c r="C1772" s="81"/>
      <c r="D1772" s="81"/>
      <c r="E1772" s="91"/>
      <c r="F1772" s="91"/>
      <c r="G1772" s="91"/>
      <c r="H1772" s="91"/>
      <c r="I1772" s="151"/>
      <c r="J1772" s="150"/>
      <c r="K1772" s="168"/>
      <c r="L1772" s="168"/>
      <c r="M1772" s="168"/>
      <c r="N1772" s="168"/>
      <c r="O1772" s="168"/>
      <c r="P1772" s="168"/>
      <c r="Q1772" s="168"/>
      <c r="R1772" s="168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</row>
    <row r="1773" spans="1:33" ht="12.75">
      <c r="A1773" s="160"/>
      <c r="B1773" s="91"/>
      <c r="C1773" s="81"/>
      <c r="D1773" s="81"/>
      <c r="E1773" s="91"/>
      <c r="F1773" s="91"/>
      <c r="G1773" s="91"/>
      <c r="H1773" s="91"/>
      <c r="I1773" s="151"/>
      <c r="J1773" s="157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</row>
    <row r="1774" spans="1:33" ht="12.75">
      <c r="A1774" s="160"/>
      <c r="B1774" s="91"/>
      <c r="C1774" s="91"/>
      <c r="D1774" s="91"/>
      <c r="E1774" s="91"/>
      <c r="F1774" s="151"/>
      <c r="G1774" s="151"/>
      <c r="H1774" s="151"/>
      <c r="I1774" s="151"/>
      <c r="J1774" s="151"/>
      <c r="K1774" s="91"/>
      <c r="L1774" s="91"/>
      <c r="M1774" s="91"/>
      <c r="N1774" s="91"/>
      <c r="O1774" s="91"/>
      <c r="P1774" s="91"/>
      <c r="Q1774" s="91"/>
      <c r="R1774" s="91"/>
      <c r="S1774" s="91"/>
      <c r="T1774" s="91"/>
      <c r="U1774" s="91"/>
      <c r="V1774" s="91"/>
      <c r="W1774" s="91"/>
      <c r="X1774" s="91"/>
      <c r="Y1774" s="91"/>
      <c r="Z1774" s="91"/>
      <c r="AA1774" s="91"/>
      <c r="AB1774" s="91"/>
      <c r="AC1774" s="91"/>
      <c r="AD1774" s="91"/>
      <c r="AE1774" s="91"/>
      <c r="AF1774" s="91"/>
      <c r="AG1774" s="91"/>
    </row>
    <row r="1775" spans="1:33" ht="12.75" customHeight="1">
      <c r="A1775" s="160"/>
      <c r="B1775" s="81"/>
      <c r="C1775" s="81"/>
      <c r="D1775" s="81"/>
      <c r="E1775" s="81"/>
      <c r="F1775" s="151"/>
      <c r="G1775" s="151"/>
      <c r="H1775" s="157"/>
      <c r="I1775" s="157"/>
      <c r="J1775" s="157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</row>
    <row r="1776" spans="1:33" ht="12.75" customHeight="1">
      <c r="A1776" s="160"/>
      <c r="B1776" s="81"/>
      <c r="C1776" s="81"/>
      <c r="D1776" s="81"/>
      <c r="E1776" s="81"/>
      <c r="F1776" s="151"/>
      <c r="G1776" s="151"/>
      <c r="H1776" s="157"/>
      <c r="I1776" s="157"/>
      <c r="J1776" s="157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</row>
    <row r="1777" spans="1:33" ht="1.5" customHeight="1">
      <c r="A1777" s="160"/>
      <c r="B1777" s="77"/>
      <c r="C1777" s="81"/>
      <c r="D1777" s="81"/>
      <c r="E1777" s="81"/>
      <c r="F1777" s="151"/>
      <c r="G1777" s="151"/>
      <c r="H1777" s="157"/>
      <c r="I1777" s="157"/>
      <c r="J1777" s="157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</row>
    <row r="1778" spans="1:33" ht="12" customHeight="1">
      <c r="A1778" s="160"/>
      <c r="B1778" s="81"/>
      <c r="C1778" s="81"/>
      <c r="D1778" s="81"/>
      <c r="E1778" s="81"/>
      <c r="F1778" s="151"/>
      <c r="G1778" s="151"/>
      <c r="H1778" s="157"/>
      <c r="I1778" s="157"/>
      <c r="J1778" s="157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</row>
    <row r="1779" spans="1:33" ht="14.25" customHeight="1" hidden="1">
      <c r="A1779" s="160"/>
      <c r="B1779" s="81"/>
      <c r="C1779" s="81"/>
      <c r="D1779" s="81"/>
      <c r="E1779" s="81"/>
      <c r="F1779" s="151"/>
      <c r="G1779" s="151"/>
      <c r="H1779" s="151"/>
      <c r="I1779" s="151"/>
      <c r="J1779" s="157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</row>
    <row r="1780" spans="1:33" ht="14.25" customHeight="1" hidden="1">
      <c r="A1780" s="160"/>
      <c r="B1780" s="68"/>
      <c r="C1780" s="81"/>
      <c r="D1780" s="81"/>
      <c r="E1780" s="81"/>
      <c r="F1780" s="151"/>
      <c r="G1780" s="151"/>
      <c r="H1780" s="151"/>
      <c r="I1780" s="151"/>
      <c r="J1780" s="157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</row>
    <row r="1781" spans="1:33" ht="15.75" customHeight="1">
      <c r="A1781" s="160"/>
      <c r="B1781" s="81"/>
      <c r="C1781" s="81"/>
      <c r="D1781" s="81"/>
      <c r="E1781" s="81"/>
      <c r="F1781" s="151"/>
      <c r="G1781" s="151"/>
      <c r="H1781" s="151"/>
      <c r="I1781" s="151"/>
      <c r="J1781" s="157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</row>
    <row r="1782" spans="1:33" ht="2.25" customHeight="1" hidden="1">
      <c r="A1782" s="160"/>
      <c r="B1782" s="81"/>
      <c r="C1782" s="81"/>
      <c r="D1782" s="81"/>
      <c r="E1782" s="91"/>
      <c r="F1782" s="151"/>
      <c r="G1782" s="151"/>
      <c r="H1782" s="151"/>
      <c r="I1782" s="151"/>
      <c r="J1782" s="157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</row>
    <row r="1783" spans="1:33" ht="9" customHeight="1">
      <c r="A1783" s="160"/>
      <c r="B1783" s="81"/>
      <c r="C1783" s="81"/>
      <c r="D1783" s="81"/>
      <c r="E1783" s="91"/>
      <c r="F1783" s="151"/>
      <c r="G1783" s="151"/>
      <c r="H1783" s="151"/>
      <c r="I1783" s="151"/>
      <c r="J1783" s="157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</row>
    <row r="1784" spans="1:33" ht="12.75">
      <c r="A1784" s="160"/>
      <c r="B1784" s="91"/>
      <c r="C1784" s="91"/>
      <c r="D1784" s="91"/>
      <c r="E1784" s="91"/>
      <c r="F1784" s="151"/>
      <c r="G1784" s="151"/>
      <c r="H1784" s="151"/>
      <c r="I1784" s="151"/>
      <c r="J1784" s="151"/>
      <c r="K1784" s="91"/>
      <c r="L1784" s="91"/>
      <c r="M1784" s="91"/>
      <c r="N1784" s="91"/>
      <c r="O1784" s="91"/>
      <c r="P1784" s="91"/>
      <c r="Q1784" s="91"/>
      <c r="R1784" s="91"/>
      <c r="S1784" s="91"/>
      <c r="T1784" s="91"/>
      <c r="U1784" s="91"/>
      <c r="V1784" s="91"/>
      <c r="W1784" s="91"/>
      <c r="X1784" s="91"/>
      <c r="Y1784" s="91"/>
      <c r="Z1784" s="91"/>
      <c r="AA1784" s="91"/>
      <c r="AB1784" s="91"/>
      <c r="AC1784" s="91"/>
      <c r="AD1784" s="91"/>
      <c r="AE1784" s="91"/>
      <c r="AF1784" s="91"/>
      <c r="AG1784" s="91"/>
    </row>
    <row r="1785" spans="1:33" ht="12.75">
      <c r="A1785" s="160"/>
      <c r="B1785" s="81"/>
      <c r="C1785" s="81"/>
      <c r="D1785" s="81"/>
      <c r="E1785" s="81"/>
      <c r="F1785" s="151"/>
      <c r="G1785" s="151"/>
      <c r="H1785" s="157"/>
      <c r="I1785" s="157"/>
      <c r="J1785" s="157"/>
      <c r="K1785" s="81"/>
      <c r="L1785" s="81"/>
      <c r="M1785" s="81"/>
      <c r="N1785" s="81"/>
      <c r="O1785" s="81"/>
      <c r="P1785" s="81"/>
      <c r="Q1785" s="81"/>
      <c r="R1785" s="81"/>
      <c r="S1785" s="91"/>
      <c r="T1785" s="91"/>
      <c r="U1785" s="91"/>
      <c r="V1785" s="91"/>
      <c r="W1785" s="91"/>
      <c r="X1785" s="91"/>
      <c r="Y1785" s="91"/>
      <c r="Z1785" s="91"/>
      <c r="AA1785" s="91"/>
      <c r="AB1785" s="91"/>
      <c r="AC1785" s="91"/>
      <c r="AD1785" s="91"/>
      <c r="AE1785" s="91"/>
      <c r="AF1785" s="91"/>
      <c r="AG1785" s="91"/>
    </row>
    <row r="1786" spans="1:33" ht="12.75">
      <c r="A1786" s="160"/>
      <c r="B1786" s="81"/>
      <c r="C1786" s="81"/>
      <c r="D1786" s="81"/>
      <c r="E1786" s="81"/>
      <c r="F1786" s="151"/>
      <c r="G1786" s="151"/>
      <c r="H1786" s="157"/>
      <c r="I1786" s="157"/>
      <c r="J1786" s="157"/>
      <c r="K1786" s="81"/>
      <c r="L1786" s="81"/>
      <c r="M1786" s="81"/>
      <c r="N1786" s="81"/>
      <c r="O1786" s="81"/>
      <c r="P1786" s="81"/>
      <c r="Q1786" s="81"/>
      <c r="R1786" s="81"/>
      <c r="S1786" s="91"/>
      <c r="T1786" s="91"/>
      <c r="U1786" s="91"/>
      <c r="V1786" s="91"/>
      <c r="W1786" s="91"/>
      <c r="X1786" s="91"/>
      <c r="Y1786" s="91"/>
      <c r="Z1786" s="91"/>
      <c r="AA1786" s="91"/>
      <c r="AB1786" s="91"/>
      <c r="AC1786" s="91"/>
      <c r="AD1786" s="91"/>
      <c r="AE1786" s="91"/>
      <c r="AF1786" s="91"/>
      <c r="AG1786" s="91"/>
    </row>
    <row r="1787" spans="1:33" ht="11.25" customHeight="1">
      <c r="A1787" s="160"/>
      <c r="B1787" s="113"/>
      <c r="C1787" s="113"/>
      <c r="D1787" s="113"/>
      <c r="E1787" s="81"/>
      <c r="F1787" s="151"/>
      <c r="G1787" s="151"/>
      <c r="H1787" s="157"/>
      <c r="I1787" s="157"/>
      <c r="J1787" s="169"/>
      <c r="K1787" s="113"/>
      <c r="L1787" s="81"/>
      <c r="M1787" s="81"/>
      <c r="N1787" s="81"/>
      <c r="O1787" s="81"/>
      <c r="P1787" s="81"/>
      <c r="Q1787" s="81"/>
      <c r="R1787" s="113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</row>
    <row r="1788" spans="1:33" ht="12" customHeight="1">
      <c r="A1788" s="160"/>
      <c r="B1788" s="81"/>
      <c r="C1788" s="81"/>
      <c r="D1788" s="81"/>
      <c r="E1788" s="81"/>
      <c r="F1788" s="151"/>
      <c r="G1788" s="151"/>
      <c r="H1788" s="157"/>
      <c r="I1788" s="157"/>
      <c r="J1788" s="157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</row>
    <row r="1789" spans="1:33" ht="11.25" customHeight="1">
      <c r="A1789" s="160"/>
      <c r="B1789" s="81"/>
      <c r="C1789" s="81"/>
      <c r="D1789" s="81"/>
      <c r="E1789" s="91"/>
      <c r="F1789" s="151"/>
      <c r="G1789" s="151"/>
      <c r="H1789" s="151"/>
      <c r="I1789" s="151"/>
      <c r="J1789" s="157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</row>
    <row r="1790" spans="1:33" ht="12" customHeight="1">
      <c r="A1790" s="160"/>
      <c r="B1790" s="91"/>
      <c r="C1790" s="81"/>
      <c r="D1790" s="81"/>
      <c r="E1790" s="91"/>
      <c r="F1790" s="151"/>
      <c r="G1790" s="151"/>
      <c r="H1790" s="151"/>
      <c r="I1790" s="151"/>
      <c r="J1790" s="157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</row>
    <row r="1791" spans="1:33" ht="15" customHeight="1">
      <c r="A1791" s="160"/>
      <c r="B1791" s="91"/>
      <c r="C1791" s="91"/>
      <c r="D1791" s="91"/>
      <c r="E1791" s="91"/>
      <c r="F1791" s="151"/>
      <c r="G1791" s="151"/>
      <c r="H1791" s="151"/>
      <c r="I1791" s="151"/>
      <c r="J1791" s="151"/>
      <c r="K1791" s="91"/>
      <c r="L1791" s="91"/>
      <c r="M1791" s="91"/>
      <c r="N1791" s="91"/>
      <c r="O1791" s="91"/>
      <c r="P1791" s="91"/>
      <c r="Q1791" s="9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</row>
    <row r="1792" spans="1:33" ht="14.25" customHeight="1">
      <c r="A1792" s="160"/>
      <c r="B1792" s="81"/>
      <c r="C1792" s="81"/>
      <c r="D1792" s="81"/>
      <c r="E1792" s="81"/>
      <c r="F1792" s="151"/>
      <c r="G1792" s="151"/>
      <c r="H1792" s="157"/>
      <c r="I1792" s="157"/>
      <c r="J1792" s="157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</row>
    <row r="1793" spans="1:33" ht="14.25" customHeight="1">
      <c r="A1793" s="160"/>
      <c r="B1793" s="81"/>
      <c r="C1793" s="81"/>
      <c r="D1793" s="81"/>
      <c r="E1793" s="81"/>
      <c r="F1793" s="151"/>
      <c r="G1793" s="151"/>
      <c r="H1793" s="157"/>
      <c r="I1793" s="157"/>
      <c r="J1793" s="157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</row>
    <row r="1794" spans="1:33" ht="12" customHeight="1" hidden="1">
      <c r="A1794" s="160"/>
      <c r="B1794" s="77"/>
      <c r="C1794" s="81"/>
      <c r="D1794" s="81"/>
      <c r="E1794" s="81"/>
      <c r="F1794" s="151"/>
      <c r="G1794" s="151"/>
      <c r="H1794" s="157"/>
      <c r="I1794" s="157"/>
      <c r="J1794" s="157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</row>
    <row r="1795" spans="1:33" ht="14.25" customHeight="1">
      <c r="A1795" s="160"/>
      <c r="B1795" s="81"/>
      <c r="C1795" s="81"/>
      <c r="D1795" s="81"/>
      <c r="E1795" s="81"/>
      <c r="F1795" s="151"/>
      <c r="G1795" s="151"/>
      <c r="H1795" s="157"/>
      <c r="I1795" s="157"/>
      <c r="J1795" s="157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</row>
    <row r="1796" spans="1:33" ht="0.75" customHeight="1">
      <c r="A1796" s="160"/>
      <c r="B1796" s="68"/>
      <c r="C1796" s="81"/>
      <c r="D1796" s="81"/>
      <c r="E1796" s="81"/>
      <c r="F1796" s="151"/>
      <c r="G1796" s="151"/>
      <c r="H1796" s="157"/>
      <c r="I1796" s="157"/>
      <c r="J1796" s="157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</row>
    <row r="1797" spans="1:33" ht="0.75" customHeight="1">
      <c r="A1797" s="160"/>
      <c r="B1797" s="81"/>
      <c r="C1797" s="81"/>
      <c r="D1797" s="81"/>
      <c r="E1797" s="81"/>
      <c r="F1797" s="151"/>
      <c r="G1797" s="151"/>
      <c r="H1797" s="157"/>
      <c r="I1797" s="157"/>
      <c r="J1797" s="157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</row>
    <row r="1798" spans="1:33" ht="21" customHeight="1" hidden="1">
      <c r="A1798" s="160"/>
      <c r="B1798" s="81"/>
      <c r="C1798" s="81"/>
      <c r="D1798" s="81"/>
      <c r="E1798" s="91"/>
      <c r="F1798" s="151"/>
      <c r="G1798" s="151"/>
      <c r="H1798" s="151"/>
      <c r="I1798" s="151"/>
      <c r="J1798" s="157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</row>
    <row r="1799" spans="1:33" ht="12" customHeight="1">
      <c r="A1799" s="160"/>
      <c r="B1799" s="81"/>
      <c r="C1799" s="81"/>
      <c r="D1799" s="81"/>
      <c r="E1799" s="91"/>
      <c r="F1799" s="151"/>
      <c r="G1799" s="151"/>
      <c r="H1799" s="151"/>
      <c r="I1799" s="151"/>
      <c r="J1799" s="157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</row>
    <row r="1800" spans="1:33" ht="15" customHeight="1">
      <c r="A1800" s="160"/>
      <c r="B1800" s="91"/>
      <c r="C1800" s="91"/>
      <c r="D1800" s="91"/>
      <c r="E1800" s="91"/>
      <c r="F1800" s="151"/>
      <c r="G1800" s="151"/>
      <c r="H1800" s="151"/>
      <c r="I1800" s="151"/>
      <c r="J1800" s="151"/>
      <c r="K1800" s="91"/>
      <c r="L1800" s="91"/>
      <c r="M1800" s="91"/>
      <c r="N1800" s="91"/>
      <c r="O1800" s="91"/>
      <c r="P1800" s="91"/>
      <c r="Q1800" s="9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</row>
    <row r="1801" spans="1:33" ht="14.25" customHeight="1">
      <c r="A1801" s="160"/>
      <c r="B1801" s="81"/>
      <c r="C1801" s="81"/>
      <c r="D1801" s="81"/>
      <c r="E1801" s="81"/>
      <c r="F1801" s="151"/>
      <c r="G1801" s="151"/>
      <c r="H1801" s="157"/>
      <c r="I1801" s="157"/>
      <c r="J1801" s="157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</row>
    <row r="1802" spans="1:33" ht="12" customHeight="1">
      <c r="A1802" s="160"/>
      <c r="B1802" s="81"/>
      <c r="C1802" s="81"/>
      <c r="D1802" s="81"/>
      <c r="E1802" s="81"/>
      <c r="F1802" s="151"/>
      <c r="G1802" s="151"/>
      <c r="H1802" s="157"/>
      <c r="I1802" s="157"/>
      <c r="J1802" s="157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</row>
    <row r="1803" spans="1:33" ht="10.5" customHeight="1">
      <c r="A1803" s="160"/>
      <c r="B1803" s="113"/>
      <c r="C1803" s="113"/>
      <c r="D1803" s="113"/>
      <c r="E1803" s="81"/>
      <c r="F1803" s="151"/>
      <c r="G1803" s="151"/>
      <c r="H1803" s="157"/>
      <c r="I1803" s="157"/>
      <c r="J1803" s="169"/>
      <c r="K1803" s="113"/>
      <c r="L1803" s="113"/>
      <c r="M1803" s="113"/>
      <c r="N1803" s="113"/>
      <c r="O1803" s="113"/>
      <c r="P1803" s="113"/>
      <c r="Q1803" s="113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</row>
    <row r="1804" spans="1:33" ht="13.5" customHeight="1">
      <c r="A1804" s="160"/>
      <c r="B1804" s="81"/>
      <c r="C1804" s="81"/>
      <c r="D1804" s="81"/>
      <c r="E1804" s="81"/>
      <c r="F1804" s="151"/>
      <c r="G1804" s="151"/>
      <c r="H1804" s="151"/>
      <c r="I1804" s="151"/>
      <c r="J1804" s="157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</row>
    <row r="1805" spans="1:33" ht="13.5" customHeight="1">
      <c r="A1805" s="160"/>
      <c r="B1805" s="81"/>
      <c r="C1805" s="81"/>
      <c r="D1805" s="81"/>
      <c r="E1805" s="91"/>
      <c r="F1805" s="151"/>
      <c r="G1805" s="151"/>
      <c r="H1805" s="151"/>
      <c r="I1805" s="151"/>
      <c r="J1805" s="157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</row>
    <row r="1806" spans="1:33" ht="12.75">
      <c r="A1806" s="160"/>
      <c r="B1806" s="91"/>
      <c r="C1806" s="91"/>
      <c r="D1806" s="91"/>
      <c r="E1806" s="91"/>
      <c r="F1806" s="151"/>
      <c r="G1806" s="151"/>
      <c r="H1806" s="151"/>
      <c r="I1806" s="151"/>
      <c r="J1806" s="151"/>
      <c r="K1806" s="91"/>
      <c r="L1806" s="91"/>
      <c r="M1806" s="91"/>
      <c r="N1806" s="91"/>
      <c r="O1806" s="91"/>
      <c r="P1806" s="91"/>
      <c r="Q1806" s="91"/>
      <c r="R1806" s="9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</row>
    <row r="1807" spans="1:33" ht="12.75">
      <c r="A1807" s="160"/>
      <c r="B1807" s="91"/>
      <c r="C1807" s="91"/>
      <c r="D1807" s="91"/>
      <c r="E1807" s="91"/>
      <c r="F1807" s="151"/>
      <c r="G1807" s="151"/>
      <c r="H1807" s="151"/>
      <c r="I1807" s="151"/>
      <c r="J1807" s="151"/>
      <c r="K1807" s="91"/>
      <c r="L1807" s="91"/>
      <c r="M1807" s="91"/>
      <c r="N1807" s="91"/>
      <c r="O1807" s="91"/>
      <c r="P1807" s="91"/>
      <c r="Q1807" s="91"/>
      <c r="R1807" s="91"/>
      <c r="S1807" s="91"/>
      <c r="T1807" s="91"/>
      <c r="U1807" s="91"/>
      <c r="V1807" s="91"/>
      <c r="W1807" s="91"/>
      <c r="X1807" s="91"/>
      <c r="Y1807" s="91"/>
      <c r="Z1807" s="91"/>
      <c r="AA1807" s="91"/>
      <c r="AB1807" s="91"/>
      <c r="AC1807" s="91"/>
      <c r="AD1807" s="91"/>
      <c r="AE1807" s="91"/>
      <c r="AF1807" s="91"/>
      <c r="AG1807" s="91"/>
    </row>
    <row r="1808" spans="1:33" ht="12.75">
      <c r="A1808" s="160"/>
      <c r="B1808" s="81"/>
      <c r="C1808" s="81"/>
      <c r="D1808" s="81"/>
      <c r="E1808" s="81"/>
      <c r="F1808" s="151"/>
      <c r="G1808" s="151"/>
      <c r="H1808" s="157"/>
      <c r="I1808" s="157"/>
      <c r="J1808" s="157"/>
      <c r="K1808" s="81"/>
      <c r="L1808" s="81"/>
      <c r="M1808" s="81"/>
      <c r="N1808" s="81"/>
      <c r="O1808" s="81"/>
      <c r="P1808" s="81"/>
      <c r="Q1808" s="81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</row>
    <row r="1809" spans="1:33" ht="12.75" customHeight="1">
      <c r="A1809" s="160"/>
      <c r="B1809" s="81"/>
      <c r="C1809" s="81"/>
      <c r="D1809" s="81"/>
      <c r="E1809" s="81"/>
      <c r="F1809" s="151"/>
      <c r="G1809" s="151"/>
      <c r="H1809" s="157"/>
      <c r="I1809" s="157"/>
      <c r="J1809" s="157"/>
      <c r="K1809" s="81"/>
      <c r="L1809" s="81"/>
      <c r="M1809" s="81"/>
      <c r="N1809" s="81"/>
      <c r="O1809" s="81"/>
      <c r="P1809" s="81"/>
      <c r="Q1809" s="81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</row>
    <row r="1810" spans="1:33" ht="0.75" customHeight="1">
      <c r="A1810" s="160"/>
      <c r="B1810" s="77"/>
      <c r="C1810" s="81"/>
      <c r="D1810" s="81"/>
      <c r="E1810" s="81"/>
      <c r="F1810" s="151"/>
      <c r="G1810" s="151"/>
      <c r="H1810" s="157"/>
      <c r="I1810" s="157"/>
      <c r="J1810" s="157"/>
      <c r="K1810" s="81"/>
      <c r="L1810" s="81"/>
      <c r="M1810" s="81"/>
      <c r="N1810" s="81"/>
      <c r="O1810" s="81"/>
      <c r="P1810" s="81"/>
      <c r="Q1810" s="81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</row>
    <row r="1811" spans="1:33" ht="0.75" customHeight="1" hidden="1">
      <c r="A1811" s="160"/>
      <c r="B1811" s="87"/>
      <c r="C1811" s="81"/>
      <c r="D1811" s="81"/>
      <c r="E1811" s="81"/>
      <c r="F1811" s="151"/>
      <c r="G1811" s="151"/>
      <c r="H1811" s="157"/>
      <c r="I1811" s="157"/>
      <c r="J1811" s="157"/>
      <c r="K1811" s="81"/>
      <c r="L1811" s="81"/>
      <c r="M1811" s="81"/>
      <c r="N1811" s="81"/>
      <c r="O1811" s="81"/>
      <c r="P1811" s="81"/>
      <c r="Q1811" s="81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</row>
    <row r="1812" spans="1:33" ht="11.25" customHeight="1">
      <c r="A1812" s="160"/>
      <c r="B1812" s="81"/>
      <c r="C1812" s="81"/>
      <c r="D1812" s="81"/>
      <c r="E1812" s="81"/>
      <c r="F1812" s="151"/>
      <c r="G1812" s="151"/>
      <c r="H1812" s="157"/>
      <c r="I1812" s="157"/>
      <c r="J1812" s="157"/>
      <c r="K1812" s="81"/>
      <c r="L1812" s="81"/>
      <c r="M1812" s="81"/>
      <c r="N1812" s="81"/>
      <c r="O1812" s="81"/>
      <c r="P1812" s="81"/>
      <c r="Q1812" s="81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</row>
    <row r="1813" spans="1:33" ht="12.75" customHeight="1" hidden="1">
      <c r="A1813" s="160"/>
      <c r="B1813" s="81"/>
      <c r="C1813" s="81"/>
      <c r="D1813" s="81"/>
      <c r="E1813" s="91"/>
      <c r="F1813" s="151"/>
      <c r="G1813" s="151"/>
      <c r="H1813" s="151"/>
      <c r="I1813" s="151"/>
      <c r="J1813" s="157"/>
      <c r="K1813" s="81"/>
      <c r="L1813" s="81"/>
      <c r="M1813" s="81"/>
      <c r="N1813" s="81"/>
      <c r="O1813" s="81"/>
      <c r="P1813" s="81"/>
      <c r="Q1813" s="81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</row>
    <row r="1814" spans="1:33" ht="3" customHeight="1" hidden="1">
      <c r="A1814" s="160"/>
      <c r="B1814" s="81"/>
      <c r="C1814" s="81"/>
      <c r="D1814" s="81"/>
      <c r="E1814" s="81"/>
      <c r="F1814" s="151"/>
      <c r="G1814" s="151"/>
      <c r="H1814" s="151"/>
      <c r="I1814" s="151"/>
      <c r="J1814" s="157"/>
      <c r="K1814" s="81"/>
      <c r="L1814" s="81"/>
      <c r="M1814" s="81"/>
      <c r="N1814" s="81"/>
      <c r="O1814" s="81"/>
      <c r="P1814" s="81"/>
      <c r="Q1814" s="81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</row>
    <row r="1815" spans="1:33" ht="16.5" customHeight="1">
      <c r="A1815" s="160"/>
      <c r="B1815" s="81"/>
      <c r="C1815" s="81"/>
      <c r="D1815" s="81"/>
      <c r="E1815" s="91"/>
      <c r="F1815" s="151"/>
      <c r="G1815" s="151"/>
      <c r="H1815" s="151"/>
      <c r="I1815" s="151"/>
      <c r="J1815" s="157"/>
      <c r="K1815" s="81"/>
      <c r="L1815" s="81"/>
      <c r="M1815" s="81"/>
      <c r="N1815" s="81"/>
      <c r="O1815" s="81"/>
      <c r="P1815" s="81"/>
      <c r="Q1815" s="81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</row>
    <row r="1816" spans="1:33" ht="14.25" customHeight="1">
      <c r="A1816" s="160"/>
      <c r="B1816" s="91"/>
      <c r="C1816" s="91"/>
      <c r="D1816" s="91"/>
      <c r="E1816" s="91"/>
      <c r="F1816" s="151"/>
      <c r="G1816" s="151"/>
      <c r="H1816" s="151"/>
      <c r="I1816" s="151"/>
      <c r="J1816" s="151"/>
      <c r="K1816" s="91"/>
      <c r="L1816" s="91"/>
      <c r="M1816" s="91"/>
      <c r="N1816" s="91"/>
      <c r="O1816" s="91"/>
      <c r="P1816" s="91"/>
      <c r="Q1816" s="91"/>
      <c r="R1816" s="91"/>
      <c r="S1816" s="91"/>
      <c r="T1816" s="91"/>
      <c r="U1816" s="91"/>
      <c r="V1816" s="91"/>
      <c r="W1816" s="91"/>
      <c r="X1816" s="91"/>
      <c r="Y1816" s="91"/>
      <c r="Z1816" s="91"/>
      <c r="AA1816" s="91"/>
      <c r="AB1816" s="91"/>
      <c r="AC1816" s="91"/>
      <c r="AD1816" s="91"/>
      <c r="AE1816" s="91"/>
      <c r="AF1816" s="91"/>
      <c r="AG1816" s="91"/>
    </row>
    <row r="1817" spans="1:33" ht="12.75">
      <c r="A1817" s="160"/>
      <c r="B1817" s="81"/>
      <c r="C1817" s="81"/>
      <c r="D1817" s="81"/>
      <c r="E1817" s="81"/>
      <c r="F1817" s="151"/>
      <c r="G1817" s="151"/>
      <c r="H1817" s="157"/>
      <c r="I1817" s="157"/>
      <c r="J1817" s="157"/>
      <c r="K1817" s="81"/>
      <c r="L1817" s="81"/>
      <c r="M1817" s="81"/>
      <c r="N1817" s="81"/>
      <c r="O1817" s="81"/>
      <c r="P1817" s="81"/>
      <c r="Q1817" s="81"/>
      <c r="R1817" s="81"/>
      <c r="S1817" s="91"/>
      <c r="T1817" s="91"/>
      <c r="U1817" s="91"/>
      <c r="V1817" s="91"/>
      <c r="W1817" s="91"/>
      <c r="X1817" s="91"/>
      <c r="Y1817" s="91"/>
      <c r="Z1817" s="91"/>
      <c r="AA1817" s="91"/>
      <c r="AB1817" s="91"/>
      <c r="AC1817" s="91"/>
      <c r="AD1817" s="91"/>
      <c r="AE1817" s="91"/>
      <c r="AF1817" s="91"/>
      <c r="AG1817" s="91"/>
    </row>
    <row r="1818" spans="1:33" ht="12.75">
      <c r="A1818" s="160"/>
      <c r="B1818" s="81"/>
      <c r="C1818" s="81"/>
      <c r="D1818" s="81"/>
      <c r="E1818" s="81"/>
      <c r="F1818" s="151"/>
      <c r="G1818" s="151"/>
      <c r="H1818" s="157"/>
      <c r="I1818" s="157"/>
      <c r="J1818" s="157"/>
      <c r="K1818" s="81"/>
      <c r="L1818" s="81"/>
      <c r="M1818" s="81"/>
      <c r="N1818" s="81"/>
      <c r="O1818" s="81"/>
      <c r="P1818" s="81"/>
      <c r="Q1818" s="81"/>
      <c r="R1818" s="81"/>
      <c r="S1818" s="91"/>
      <c r="T1818" s="91"/>
      <c r="U1818" s="91"/>
      <c r="V1818" s="91"/>
      <c r="W1818" s="91"/>
      <c r="X1818" s="91"/>
      <c r="Y1818" s="91"/>
      <c r="Z1818" s="91"/>
      <c r="AA1818" s="91"/>
      <c r="AB1818" s="91"/>
      <c r="AC1818" s="91"/>
      <c r="AD1818" s="91"/>
      <c r="AE1818" s="91"/>
      <c r="AF1818" s="91"/>
      <c r="AG1818" s="91"/>
    </row>
    <row r="1819" spans="1:33" ht="12" customHeight="1">
      <c r="A1819" s="160"/>
      <c r="B1819" s="113"/>
      <c r="C1819" s="113"/>
      <c r="D1819" s="113"/>
      <c r="E1819" s="81"/>
      <c r="F1819" s="151"/>
      <c r="G1819" s="151"/>
      <c r="H1819" s="157"/>
      <c r="I1819" s="157"/>
      <c r="J1819" s="169"/>
      <c r="K1819" s="113"/>
      <c r="L1819" s="113"/>
      <c r="M1819" s="113"/>
      <c r="N1819" s="113"/>
      <c r="O1819" s="113"/>
      <c r="P1819" s="113"/>
      <c r="Q1819" s="113"/>
      <c r="R1819" s="113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</row>
    <row r="1820" spans="1:33" ht="3" customHeight="1" hidden="1">
      <c r="A1820" s="160"/>
      <c r="B1820" s="81"/>
      <c r="C1820" s="81"/>
      <c r="D1820" s="81"/>
      <c r="E1820" s="81"/>
      <c r="F1820" s="151"/>
      <c r="G1820" s="151"/>
      <c r="H1820" s="157"/>
      <c r="I1820" s="157"/>
      <c r="J1820" s="157"/>
      <c r="K1820" s="81"/>
      <c r="L1820" s="81"/>
      <c r="M1820" s="81"/>
      <c r="N1820" s="81"/>
      <c r="O1820" s="81"/>
      <c r="P1820" s="81"/>
      <c r="Q1820" s="81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</row>
    <row r="1821" spans="1:33" ht="2.25" customHeight="1" hidden="1">
      <c r="A1821" s="160"/>
      <c r="B1821" s="81"/>
      <c r="C1821" s="81"/>
      <c r="D1821" s="81"/>
      <c r="E1821" s="81"/>
      <c r="F1821" s="151"/>
      <c r="G1821" s="151"/>
      <c r="H1821" s="157"/>
      <c r="I1821" s="157"/>
      <c r="J1821" s="157"/>
      <c r="K1821" s="81"/>
      <c r="L1821" s="81"/>
      <c r="M1821" s="81"/>
      <c r="N1821" s="81"/>
      <c r="O1821" s="81"/>
      <c r="P1821" s="81"/>
      <c r="Q1821" s="81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</row>
    <row r="1822" spans="1:33" ht="14.25" customHeight="1">
      <c r="A1822" s="160"/>
      <c r="B1822" s="198"/>
      <c r="C1822" s="81"/>
      <c r="D1822" s="81"/>
      <c r="E1822" s="81"/>
      <c r="F1822" s="151"/>
      <c r="G1822" s="151"/>
      <c r="H1822" s="157"/>
      <c r="I1822" s="157"/>
      <c r="J1822" s="157"/>
      <c r="K1822" s="81"/>
      <c r="L1822" s="81"/>
      <c r="M1822" s="81"/>
      <c r="N1822" s="81"/>
      <c r="O1822" s="81"/>
      <c r="P1822" s="81"/>
      <c r="Q1822" s="81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</row>
    <row r="1823" spans="1:33" ht="15" customHeight="1">
      <c r="A1823" s="160"/>
      <c r="B1823" s="81"/>
      <c r="C1823" s="81"/>
      <c r="D1823" s="81"/>
      <c r="E1823" s="81"/>
      <c r="F1823" s="151"/>
      <c r="G1823" s="151"/>
      <c r="H1823" s="157"/>
      <c r="I1823" s="157"/>
      <c r="J1823" s="157"/>
      <c r="K1823" s="81"/>
      <c r="L1823" s="81"/>
      <c r="M1823" s="81"/>
      <c r="N1823" s="81"/>
      <c r="O1823" s="81"/>
      <c r="P1823" s="81"/>
      <c r="Q1823" s="81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</row>
    <row r="1824" spans="1:33" ht="13.5" customHeight="1">
      <c r="A1824" s="160"/>
      <c r="B1824" s="91"/>
      <c r="C1824" s="91"/>
      <c r="D1824" s="91"/>
      <c r="E1824" s="91"/>
      <c r="F1824" s="151"/>
      <c r="G1824" s="151"/>
      <c r="H1824" s="151"/>
      <c r="I1824" s="151"/>
      <c r="J1824" s="151"/>
      <c r="K1824" s="91"/>
      <c r="L1824" s="91"/>
      <c r="M1824" s="91"/>
      <c r="N1824" s="91"/>
      <c r="O1824" s="91"/>
      <c r="P1824" s="91"/>
      <c r="Q1824" s="91"/>
      <c r="R1824" s="9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</row>
    <row r="1825" spans="1:33" ht="12.75">
      <c r="A1825" s="160"/>
      <c r="B1825" s="91"/>
      <c r="C1825" s="91"/>
      <c r="D1825" s="91"/>
      <c r="E1825" s="91"/>
      <c r="F1825" s="151"/>
      <c r="G1825" s="151"/>
      <c r="H1825" s="151"/>
      <c r="I1825" s="151"/>
      <c r="J1825" s="151"/>
      <c r="K1825" s="91"/>
      <c r="L1825" s="91"/>
      <c r="M1825" s="91"/>
      <c r="N1825" s="91"/>
      <c r="O1825" s="91"/>
      <c r="P1825" s="91"/>
      <c r="Q1825" s="91"/>
      <c r="R1825" s="9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</row>
    <row r="1826" spans="1:33" ht="11.25" customHeight="1">
      <c r="A1826" s="160"/>
      <c r="B1826" s="81"/>
      <c r="C1826" s="81"/>
      <c r="D1826" s="81"/>
      <c r="E1826" s="81"/>
      <c r="F1826" s="151"/>
      <c r="G1826" s="151"/>
      <c r="H1826" s="157"/>
      <c r="I1826" s="157"/>
      <c r="J1826" s="157"/>
      <c r="K1826" s="81"/>
      <c r="L1826" s="81"/>
      <c r="M1826" s="81"/>
      <c r="N1826" s="81"/>
      <c r="O1826" s="81"/>
      <c r="P1826" s="81"/>
      <c r="Q1826" s="81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</row>
    <row r="1827" spans="1:33" ht="12" customHeight="1">
      <c r="A1827" s="160"/>
      <c r="B1827" s="81"/>
      <c r="C1827" s="81"/>
      <c r="D1827" s="81"/>
      <c r="E1827" s="81"/>
      <c r="F1827" s="151"/>
      <c r="G1827" s="151"/>
      <c r="H1827" s="157"/>
      <c r="I1827" s="157"/>
      <c r="J1827" s="157"/>
      <c r="K1827" s="81"/>
      <c r="L1827" s="81"/>
      <c r="M1827" s="81"/>
      <c r="N1827" s="81"/>
      <c r="O1827" s="81"/>
      <c r="P1827" s="81"/>
      <c r="Q1827" s="81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</row>
    <row r="1828" spans="1:33" ht="12" customHeight="1" hidden="1">
      <c r="A1828" s="160"/>
      <c r="B1828" s="81"/>
      <c r="C1828" s="81"/>
      <c r="D1828" s="81"/>
      <c r="E1828" s="91"/>
      <c r="F1828" s="151"/>
      <c r="G1828" s="151"/>
      <c r="H1828" s="151"/>
      <c r="I1828" s="151"/>
      <c r="J1828" s="157"/>
      <c r="K1828" s="81"/>
      <c r="L1828" s="81"/>
      <c r="M1828" s="81"/>
      <c r="N1828" s="81"/>
      <c r="O1828" s="81"/>
      <c r="P1828" s="81"/>
      <c r="Q1828" s="81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</row>
    <row r="1829" spans="1:33" ht="11.25" customHeight="1">
      <c r="A1829" s="160"/>
      <c r="B1829" s="81"/>
      <c r="C1829" s="81"/>
      <c r="D1829" s="81"/>
      <c r="E1829" s="91"/>
      <c r="F1829" s="151"/>
      <c r="G1829" s="151"/>
      <c r="H1829" s="151"/>
      <c r="I1829" s="151"/>
      <c r="J1829" s="157"/>
      <c r="K1829" s="81"/>
      <c r="L1829" s="81"/>
      <c r="M1829" s="81"/>
      <c r="N1829" s="81"/>
      <c r="O1829" s="81"/>
      <c r="P1829" s="81"/>
      <c r="Q1829" s="81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</row>
    <row r="1830" spans="1:33" ht="12.75">
      <c r="A1830" s="160"/>
      <c r="B1830" s="91"/>
      <c r="C1830" s="91"/>
      <c r="D1830" s="91"/>
      <c r="E1830" s="91"/>
      <c r="F1830" s="151"/>
      <c r="G1830" s="151"/>
      <c r="H1830" s="151"/>
      <c r="I1830" s="151"/>
      <c r="J1830" s="151"/>
      <c r="K1830" s="91"/>
      <c r="L1830" s="91"/>
      <c r="M1830" s="91"/>
      <c r="N1830" s="91"/>
      <c r="O1830" s="91"/>
      <c r="P1830" s="91"/>
      <c r="Q1830" s="91"/>
      <c r="R1830" s="9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</row>
    <row r="1831" spans="1:33" ht="12.75">
      <c r="A1831" s="160"/>
      <c r="B1831" s="81"/>
      <c r="C1831" s="81"/>
      <c r="D1831" s="81"/>
      <c r="E1831" s="81"/>
      <c r="F1831" s="151"/>
      <c r="G1831" s="151"/>
      <c r="H1831" s="157"/>
      <c r="I1831" s="157"/>
      <c r="J1831" s="157"/>
      <c r="K1831" s="81"/>
      <c r="L1831" s="81"/>
      <c r="M1831" s="81"/>
      <c r="N1831" s="81"/>
      <c r="O1831" s="81"/>
      <c r="P1831" s="81"/>
      <c r="Q1831" s="81"/>
      <c r="R1831" s="9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</row>
    <row r="1832" spans="1:33" ht="12" customHeight="1">
      <c r="A1832" s="160"/>
      <c r="B1832" s="81"/>
      <c r="C1832" s="81"/>
      <c r="D1832" s="81"/>
      <c r="E1832" s="81"/>
      <c r="F1832" s="151"/>
      <c r="G1832" s="151"/>
      <c r="H1832" s="157"/>
      <c r="I1832" s="157"/>
      <c r="J1832" s="157"/>
      <c r="K1832" s="81"/>
      <c r="L1832" s="81"/>
      <c r="M1832" s="81"/>
      <c r="N1832" s="81"/>
      <c r="O1832" s="81"/>
      <c r="P1832" s="81"/>
      <c r="Q1832" s="81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</row>
    <row r="1833" spans="1:33" ht="4.5" customHeight="1" hidden="1">
      <c r="A1833" s="160"/>
      <c r="B1833" s="230"/>
      <c r="C1833" s="113"/>
      <c r="D1833" s="113"/>
      <c r="E1833" s="113"/>
      <c r="F1833" s="151"/>
      <c r="G1833" s="151"/>
      <c r="H1833" s="157"/>
      <c r="I1833" s="157"/>
      <c r="J1833" s="169"/>
      <c r="K1833" s="169"/>
      <c r="L1833" s="113"/>
      <c r="M1833" s="113"/>
      <c r="N1833" s="113"/>
      <c r="O1833" s="113"/>
      <c r="P1833" s="113"/>
      <c r="Q1833" s="113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</row>
    <row r="1834" spans="1:33" ht="15" customHeight="1">
      <c r="A1834" s="160"/>
      <c r="B1834" s="230"/>
      <c r="C1834" s="113"/>
      <c r="D1834" s="113"/>
      <c r="E1834" s="113"/>
      <c r="F1834" s="151"/>
      <c r="G1834" s="151"/>
      <c r="H1834" s="157"/>
      <c r="I1834" s="157"/>
      <c r="J1834" s="169"/>
      <c r="K1834" s="169"/>
      <c r="L1834" s="113"/>
      <c r="M1834" s="113"/>
      <c r="N1834" s="113"/>
      <c r="O1834" s="113"/>
      <c r="P1834" s="113"/>
      <c r="Q1834" s="113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</row>
    <row r="1835" spans="1:33" ht="12.75">
      <c r="A1835" s="160"/>
      <c r="B1835" s="230"/>
      <c r="C1835" s="113"/>
      <c r="D1835" s="113"/>
      <c r="E1835" s="113"/>
      <c r="F1835" s="151"/>
      <c r="G1835" s="151"/>
      <c r="H1835" s="157"/>
      <c r="I1835" s="157"/>
      <c r="J1835" s="169"/>
      <c r="K1835" s="169"/>
      <c r="L1835" s="113"/>
      <c r="M1835" s="113"/>
      <c r="N1835" s="113"/>
      <c r="O1835" s="113"/>
      <c r="P1835" s="113"/>
      <c r="Q1835" s="113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</row>
    <row r="1836" spans="1:33" ht="21.75" customHeight="1" hidden="1">
      <c r="A1836" s="160"/>
      <c r="B1836" s="230"/>
      <c r="C1836" s="113"/>
      <c r="D1836" s="113"/>
      <c r="E1836" s="113"/>
      <c r="F1836" s="151"/>
      <c r="G1836" s="151"/>
      <c r="H1836" s="157"/>
      <c r="I1836" s="157"/>
      <c r="J1836" s="169"/>
      <c r="K1836" s="169"/>
      <c r="L1836" s="113"/>
      <c r="M1836" s="113"/>
      <c r="N1836" s="113"/>
      <c r="O1836" s="113"/>
      <c r="P1836" s="113"/>
      <c r="Q1836" s="113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</row>
    <row r="1837" spans="1:33" ht="15" customHeight="1">
      <c r="A1837" s="160"/>
      <c r="B1837" s="113"/>
      <c r="C1837" s="113"/>
      <c r="D1837" s="113"/>
      <c r="E1837" s="113"/>
      <c r="F1837" s="151"/>
      <c r="G1837" s="151"/>
      <c r="H1837" s="230"/>
      <c r="I1837" s="157"/>
      <c r="J1837" s="169"/>
      <c r="K1837" s="169"/>
      <c r="L1837" s="113"/>
      <c r="M1837" s="113"/>
      <c r="N1837" s="113"/>
      <c r="O1837" s="113"/>
      <c r="P1837" s="113"/>
      <c r="Q1837" s="113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</row>
    <row r="1838" spans="1:33" ht="13.5" customHeight="1">
      <c r="A1838" s="160"/>
      <c r="B1838" s="230"/>
      <c r="C1838" s="113"/>
      <c r="D1838" s="113"/>
      <c r="E1838" s="113"/>
      <c r="F1838" s="151"/>
      <c r="G1838" s="151"/>
      <c r="H1838" s="230"/>
      <c r="I1838" s="157"/>
      <c r="J1838" s="169"/>
      <c r="K1838" s="169"/>
      <c r="L1838" s="113"/>
      <c r="M1838" s="113"/>
      <c r="N1838" s="113"/>
      <c r="O1838" s="113"/>
      <c r="P1838" s="113"/>
      <c r="Q1838" s="113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</row>
    <row r="1839" spans="1:33" ht="15.75" customHeight="1" hidden="1">
      <c r="A1839" s="160"/>
      <c r="B1839" s="230"/>
      <c r="C1839" s="113"/>
      <c r="D1839" s="113"/>
      <c r="E1839" s="113"/>
      <c r="F1839" s="151"/>
      <c r="G1839" s="151"/>
      <c r="H1839" s="230"/>
      <c r="I1839" s="157"/>
      <c r="J1839" s="169"/>
      <c r="K1839" s="169"/>
      <c r="L1839" s="113"/>
      <c r="M1839" s="113"/>
      <c r="N1839" s="113"/>
      <c r="O1839" s="113"/>
      <c r="P1839" s="113"/>
      <c r="Q1839" s="113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</row>
    <row r="1840" spans="1:33" ht="19.5" customHeight="1">
      <c r="A1840" s="160"/>
      <c r="B1840" s="230"/>
      <c r="C1840" s="113"/>
      <c r="D1840" s="113"/>
      <c r="E1840" s="113"/>
      <c r="F1840" s="151"/>
      <c r="G1840" s="151"/>
      <c r="H1840" s="157"/>
      <c r="I1840" s="157"/>
      <c r="J1840" s="169"/>
      <c r="K1840" s="169"/>
      <c r="L1840" s="113"/>
      <c r="M1840" s="113"/>
      <c r="N1840" s="113"/>
      <c r="O1840" s="113"/>
      <c r="P1840" s="113"/>
      <c r="Q1840" s="113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</row>
    <row r="1841" spans="1:33" ht="12.75">
      <c r="A1841" s="160"/>
      <c r="B1841" s="230"/>
      <c r="C1841" s="113"/>
      <c r="D1841" s="113"/>
      <c r="E1841" s="113"/>
      <c r="F1841" s="151"/>
      <c r="G1841" s="151"/>
      <c r="H1841" s="157"/>
      <c r="I1841" s="157"/>
      <c r="J1841" s="169"/>
      <c r="K1841" s="169"/>
      <c r="L1841" s="113"/>
      <c r="M1841" s="113"/>
      <c r="N1841" s="113"/>
      <c r="O1841" s="113"/>
      <c r="P1841" s="113"/>
      <c r="Q1841" s="113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</row>
    <row r="1842" spans="1:33" ht="14.25" customHeight="1">
      <c r="A1842" s="160"/>
      <c r="B1842" s="230"/>
      <c r="C1842" s="113"/>
      <c r="D1842" s="113"/>
      <c r="E1842" s="113"/>
      <c r="F1842" s="151"/>
      <c r="G1842" s="151"/>
      <c r="H1842" s="157"/>
      <c r="I1842" s="157"/>
      <c r="J1842" s="169"/>
      <c r="K1842" s="157"/>
      <c r="L1842" s="81"/>
      <c r="M1842" s="81"/>
      <c r="N1842" s="81"/>
      <c r="O1842" s="81"/>
      <c r="P1842" s="81"/>
      <c r="Q1842" s="81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</row>
    <row r="1843" spans="1:33" ht="17.25" customHeight="1">
      <c r="A1843" s="160"/>
      <c r="B1843" s="230"/>
      <c r="C1843" s="113"/>
      <c r="D1843" s="113"/>
      <c r="E1843" s="113"/>
      <c r="F1843" s="151"/>
      <c r="G1843" s="151"/>
      <c r="H1843" s="157"/>
      <c r="I1843" s="157"/>
      <c r="J1843" s="169"/>
      <c r="K1843" s="81"/>
      <c r="L1843" s="81"/>
      <c r="M1843" s="81"/>
      <c r="N1843" s="81"/>
      <c r="O1843" s="81"/>
      <c r="P1843" s="81"/>
      <c r="Q1843" s="81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</row>
    <row r="1844" spans="1:33" ht="25.5" customHeight="1" hidden="1">
      <c r="A1844" s="160"/>
      <c r="B1844" s="230"/>
      <c r="C1844" s="113"/>
      <c r="D1844" s="113"/>
      <c r="E1844" s="113"/>
      <c r="F1844" s="151"/>
      <c r="G1844" s="151"/>
      <c r="H1844" s="157"/>
      <c r="I1844" s="157"/>
      <c r="J1844" s="169"/>
      <c r="K1844" s="81"/>
      <c r="L1844" s="81"/>
      <c r="M1844" s="81"/>
      <c r="N1844" s="81"/>
      <c r="O1844" s="81"/>
      <c r="P1844" s="81"/>
      <c r="Q1844" s="81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</row>
    <row r="1845" spans="1:33" ht="0.75" customHeight="1" hidden="1">
      <c r="A1845" s="160"/>
      <c r="B1845" s="230"/>
      <c r="C1845" s="113"/>
      <c r="D1845" s="113"/>
      <c r="E1845" s="113"/>
      <c r="F1845" s="151"/>
      <c r="G1845" s="151"/>
      <c r="H1845" s="157"/>
      <c r="I1845" s="157"/>
      <c r="J1845" s="169"/>
      <c r="K1845" s="81"/>
      <c r="L1845" s="81"/>
      <c r="M1845" s="81"/>
      <c r="N1845" s="81"/>
      <c r="O1845" s="81"/>
      <c r="P1845" s="81"/>
      <c r="Q1845" s="81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</row>
    <row r="1846" spans="1:33" ht="1.5" customHeight="1" hidden="1">
      <c r="A1846" s="153"/>
      <c r="B1846" s="230"/>
      <c r="C1846" s="113"/>
      <c r="D1846" s="113"/>
      <c r="E1846" s="113"/>
      <c r="F1846" s="151"/>
      <c r="G1846" s="151"/>
      <c r="H1846" s="157"/>
      <c r="I1846" s="157"/>
      <c r="J1846" s="169"/>
      <c r="K1846" s="81"/>
      <c r="L1846" s="81"/>
      <c r="M1846" s="81"/>
      <c r="N1846" s="81"/>
      <c r="O1846" s="81"/>
      <c r="P1846" s="81"/>
      <c r="Q1846" s="81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</row>
    <row r="1847" spans="1:33" ht="12" customHeight="1" hidden="1">
      <c r="A1847" s="230"/>
      <c r="B1847" s="230"/>
      <c r="C1847" s="113"/>
      <c r="D1847" s="113"/>
      <c r="E1847" s="113"/>
      <c r="F1847" s="151"/>
      <c r="G1847" s="151"/>
      <c r="H1847" s="157"/>
      <c r="I1847" s="157"/>
      <c r="J1847" s="169"/>
      <c r="K1847" s="81"/>
      <c r="L1847" s="81"/>
      <c r="M1847" s="81"/>
      <c r="N1847" s="81"/>
      <c r="O1847" s="81"/>
      <c r="P1847" s="81"/>
      <c r="Q1847" s="81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</row>
    <row r="1848" spans="1:33" ht="12" customHeight="1">
      <c r="A1848" s="153"/>
      <c r="B1848" s="230"/>
      <c r="C1848" s="113"/>
      <c r="D1848" s="113"/>
      <c r="E1848" s="113"/>
      <c r="F1848" s="151"/>
      <c r="G1848" s="151"/>
      <c r="H1848" s="157"/>
      <c r="I1848" s="157"/>
      <c r="J1848" s="169"/>
      <c r="K1848" s="81"/>
      <c r="L1848" s="81"/>
      <c r="M1848" s="81"/>
      <c r="N1848" s="81"/>
      <c r="O1848" s="81"/>
      <c r="P1848" s="81"/>
      <c r="Q1848" s="81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</row>
    <row r="1849" spans="1:33" ht="1.5" customHeight="1">
      <c r="A1849" s="153"/>
      <c r="B1849" s="113"/>
      <c r="C1849" s="113"/>
      <c r="D1849" s="113"/>
      <c r="E1849" s="113"/>
      <c r="F1849" s="151"/>
      <c r="G1849" s="151"/>
      <c r="H1849" s="157"/>
      <c r="I1849" s="157"/>
      <c r="J1849" s="169"/>
      <c r="K1849" s="81"/>
      <c r="L1849" s="81"/>
      <c r="M1849" s="81"/>
      <c r="N1849" s="81"/>
      <c r="O1849" s="81"/>
      <c r="P1849" s="81"/>
      <c r="Q1849" s="81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</row>
    <row r="1850" spans="1:33" ht="9" customHeight="1">
      <c r="A1850" s="160"/>
      <c r="B1850" s="113"/>
      <c r="C1850" s="113"/>
      <c r="D1850" s="113"/>
      <c r="E1850" s="91"/>
      <c r="F1850" s="151"/>
      <c r="G1850" s="151"/>
      <c r="H1850" s="151"/>
      <c r="I1850" s="151"/>
      <c r="J1850" s="169"/>
      <c r="K1850" s="81"/>
      <c r="L1850" s="81"/>
      <c r="M1850" s="81"/>
      <c r="N1850" s="81"/>
      <c r="O1850" s="81"/>
      <c r="P1850" s="81"/>
      <c r="Q1850" s="81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</row>
    <row r="1851" spans="1:33" ht="12.75">
      <c r="A1851" s="160"/>
      <c r="B1851" s="91"/>
      <c r="C1851" s="91"/>
      <c r="D1851" s="91"/>
      <c r="E1851" s="91"/>
      <c r="F1851" s="151"/>
      <c r="G1851" s="151"/>
      <c r="H1851" s="151"/>
      <c r="I1851" s="151"/>
      <c r="J1851" s="151"/>
      <c r="K1851" s="91"/>
      <c r="L1851" s="91"/>
      <c r="M1851" s="91"/>
      <c r="N1851" s="91"/>
      <c r="O1851" s="91"/>
      <c r="P1851" s="91"/>
      <c r="Q1851" s="91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</row>
    <row r="1852" spans="1:33" ht="12.75">
      <c r="A1852" s="69"/>
      <c r="B1852" s="91"/>
      <c r="C1852" s="91"/>
      <c r="D1852" s="91"/>
      <c r="E1852" s="91"/>
      <c r="F1852" s="151"/>
      <c r="G1852" s="151"/>
      <c r="H1852" s="151"/>
      <c r="I1852" s="151"/>
      <c r="J1852" s="151"/>
      <c r="K1852" s="91"/>
      <c r="L1852" s="91"/>
      <c r="M1852" s="91"/>
      <c r="N1852" s="91"/>
      <c r="O1852" s="91"/>
      <c r="P1852" s="91"/>
      <c r="Q1852" s="91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</row>
    <row r="1853" spans="1:33" ht="12.75">
      <c r="A1853" s="69"/>
      <c r="B1853" s="81"/>
      <c r="C1853" s="81"/>
      <c r="D1853" s="81"/>
      <c r="E1853" s="81"/>
      <c r="F1853" s="151"/>
      <c r="G1853" s="151"/>
      <c r="H1853" s="157"/>
      <c r="I1853" s="157"/>
      <c r="J1853" s="157"/>
      <c r="K1853" s="81"/>
      <c r="L1853" s="81"/>
      <c r="M1853" s="81"/>
      <c r="N1853" s="81"/>
      <c r="O1853" s="81"/>
      <c r="P1853" s="81"/>
      <c r="Q1853" s="81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</row>
    <row r="1854" spans="1:33" ht="12" customHeight="1">
      <c r="A1854" s="69"/>
      <c r="B1854" s="81"/>
      <c r="C1854" s="81"/>
      <c r="D1854" s="81"/>
      <c r="E1854" s="81"/>
      <c r="F1854" s="151"/>
      <c r="G1854" s="151"/>
      <c r="H1854" s="157"/>
      <c r="I1854" s="157"/>
      <c r="J1854" s="157"/>
      <c r="K1854" s="81"/>
      <c r="L1854" s="81"/>
      <c r="M1854" s="81"/>
      <c r="N1854" s="81"/>
      <c r="O1854" s="81"/>
      <c r="P1854" s="81"/>
      <c r="Q1854" s="81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</row>
    <row r="1855" spans="1:33" ht="25.5" customHeight="1">
      <c r="A1855" s="69"/>
      <c r="B1855" s="77"/>
      <c r="C1855" s="81"/>
      <c r="D1855" s="81"/>
      <c r="E1855" s="81"/>
      <c r="F1855" s="151"/>
      <c r="G1855" s="151"/>
      <c r="H1855" s="157"/>
      <c r="I1855" s="157"/>
      <c r="J1855" s="157"/>
      <c r="K1855" s="81"/>
      <c r="L1855" s="81"/>
      <c r="M1855" s="81"/>
      <c r="N1855" s="81"/>
      <c r="O1855" s="81"/>
      <c r="P1855" s="81"/>
      <c r="Q1855" s="81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</row>
    <row r="1856" spans="1:33" ht="0.75" customHeight="1">
      <c r="A1856" s="69"/>
      <c r="B1856" s="77"/>
      <c r="C1856" s="81"/>
      <c r="D1856" s="81"/>
      <c r="E1856" s="81"/>
      <c r="F1856" s="151"/>
      <c r="G1856" s="151"/>
      <c r="H1856" s="157"/>
      <c r="I1856" s="157"/>
      <c r="J1856" s="157"/>
      <c r="K1856" s="81"/>
      <c r="L1856" s="81"/>
      <c r="M1856" s="81"/>
      <c r="N1856" s="81"/>
      <c r="O1856" s="81"/>
      <c r="P1856" s="81"/>
      <c r="Q1856" s="81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</row>
    <row r="1857" spans="1:33" ht="13.5" customHeight="1">
      <c r="A1857" s="69"/>
      <c r="B1857" s="81"/>
      <c r="C1857" s="81"/>
      <c r="D1857" s="81"/>
      <c r="E1857" s="81"/>
      <c r="F1857" s="151"/>
      <c r="G1857" s="151"/>
      <c r="H1857" s="157"/>
      <c r="I1857" s="157"/>
      <c r="J1857" s="157"/>
      <c r="K1857" s="81"/>
      <c r="L1857" s="81"/>
      <c r="M1857" s="81"/>
      <c r="N1857" s="81"/>
      <c r="O1857" s="81"/>
      <c r="P1857" s="81"/>
      <c r="Q1857" s="81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</row>
    <row r="1858" spans="1:33" ht="12" customHeight="1">
      <c r="A1858" s="69"/>
      <c r="B1858" s="81"/>
      <c r="C1858" s="81"/>
      <c r="D1858" s="81"/>
      <c r="E1858" s="81"/>
      <c r="F1858" s="151"/>
      <c r="G1858" s="151"/>
      <c r="H1858" s="157"/>
      <c r="I1858" s="157"/>
      <c r="J1858" s="157"/>
      <c r="K1858" s="81"/>
      <c r="L1858" s="81"/>
      <c r="M1858" s="81"/>
      <c r="N1858" s="81"/>
      <c r="O1858" s="81"/>
      <c r="P1858" s="81"/>
      <c r="Q1858" s="81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</row>
    <row r="1859" spans="1:33" ht="0.75" customHeight="1">
      <c r="A1859" s="69"/>
      <c r="B1859" s="81"/>
      <c r="C1859" s="81"/>
      <c r="D1859" s="81"/>
      <c r="E1859" s="81"/>
      <c r="F1859" s="151"/>
      <c r="G1859" s="151"/>
      <c r="H1859" s="157"/>
      <c r="I1859" s="157"/>
      <c r="J1859" s="157"/>
      <c r="K1859" s="81"/>
      <c r="L1859" s="81"/>
      <c r="M1859" s="81"/>
      <c r="N1859" s="81"/>
      <c r="O1859" s="81"/>
      <c r="P1859" s="81"/>
      <c r="Q1859" s="81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</row>
    <row r="1860" spans="1:33" ht="12.75" customHeight="1">
      <c r="A1860" s="69"/>
      <c r="B1860" s="64"/>
      <c r="C1860" s="113"/>
      <c r="D1860" s="113"/>
      <c r="E1860" s="113"/>
      <c r="F1860" s="151"/>
      <c r="G1860" s="151"/>
      <c r="H1860" s="157"/>
      <c r="I1860" s="157"/>
      <c r="J1860" s="157"/>
      <c r="K1860" s="81"/>
      <c r="L1860" s="81"/>
      <c r="M1860" s="81"/>
      <c r="N1860" s="81"/>
      <c r="O1860" s="81"/>
      <c r="P1860" s="81"/>
      <c r="Q1860" s="81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</row>
    <row r="1861" spans="1:33" ht="14.25" customHeight="1">
      <c r="A1861" s="69"/>
      <c r="B1861" s="113"/>
      <c r="C1861" s="81"/>
      <c r="D1861" s="81"/>
      <c r="E1861" s="91"/>
      <c r="F1861" s="151"/>
      <c r="G1861" s="151"/>
      <c r="H1861" s="151"/>
      <c r="I1861" s="151"/>
      <c r="J1861" s="157"/>
      <c r="K1861" s="81"/>
      <c r="L1861" s="81"/>
      <c r="M1861" s="81"/>
      <c r="N1861" s="81"/>
      <c r="O1861" s="81"/>
      <c r="P1861" s="81"/>
      <c r="Q1861" s="81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</row>
    <row r="1862" spans="1:33" ht="12" customHeight="1">
      <c r="A1862" s="69"/>
      <c r="B1862" s="91"/>
      <c r="C1862" s="91"/>
      <c r="D1862" s="91"/>
      <c r="E1862" s="91"/>
      <c r="F1862" s="151"/>
      <c r="G1862" s="151"/>
      <c r="H1862" s="151"/>
      <c r="I1862" s="151"/>
      <c r="J1862" s="151"/>
      <c r="K1862" s="91"/>
      <c r="L1862" s="91"/>
      <c r="M1862" s="91"/>
      <c r="N1862" s="91"/>
      <c r="O1862" s="91"/>
      <c r="P1862" s="91"/>
      <c r="Q1862" s="91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</row>
    <row r="1863" spans="1:33" ht="12.75">
      <c r="A1863" s="69"/>
      <c r="B1863" s="81"/>
      <c r="C1863" s="81"/>
      <c r="D1863" s="81"/>
      <c r="E1863" s="81"/>
      <c r="F1863" s="151"/>
      <c r="G1863" s="151"/>
      <c r="H1863" s="157"/>
      <c r="I1863" s="157"/>
      <c r="J1863" s="157"/>
      <c r="K1863" s="81"/>
      <c r="L1863" s="81"/>
      <c r="M1863" s="81"/>
      <c r="N1863" s="81"/>
      <c r="O1863" s="81"/>
      <c r="P1863" s="81"/>
      <c r="Q1863" s="81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</row>
    <row r="1864" spans="1:33" ht="12.75">
      <c r="A1864" s="69"/>
      <c r="B1864" s="81"/>
      <c r="C1864" s="81"/>
      <c r="D1864" s="81"/>
      <c r="E1864" s="81"/>
      <c r="F1864" s="151"/>
      <c r="G1864" s="151"/>
      <c r="H1864" s="157"/>
      <c r="I1864" s="157"/>
      <c r="J1864" s="157"/>
      <c r="K1864" s="81"/>
      <c r="L1864" s="81"/>
      <c r="M1864" s="81"/>
      <c r="N1864" s="81"/>
      <c r="O1864" s="81"/>
      <c r="P1864" s="81"/>
      <c r="Q1864" s="81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</row>
    <row r="1865" spans="1:33" ht="12.75" customHeight="1">
      <c r="A1865" s="176"/>
      <c r="B1865" s="113"/>
      <c r="C1865" s="113"/>
      <c r="D1865" s="113"/>
      <c r="E1865" s="81"/>
      <c r="F1865" s="151"/>
      <c r="G1865" s="151"/>
      <c r="H1865" s="157"/>
      <c r="I1865" s="157"/>
      <c r="J1865" s="169"/>
      <c r="K1865" s="113"/>
      <c r="L1865" s="113"/>
      <c r="M1865" s="113"/>
      <c r="N1865" s="113"/>
      <c r="O1865" s="113"/>
      <c r="P1865" s="113"/>
      <c r="Q1865" s="113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</row>
    <row r="1866" spans="1:33" ht="0.75" customHeight="1">
      <c r="A1866" s="69"/>
      <c r="B1866" s="81"/>
      <c r="C1866" s="81"/>
      <c r="D1866" s="81"/>
      <c r="E1866" s="81"/>
      <c r="F1866" s="151"/>
      <c r="G1866" s="151"/>
      <c r="H1866" s="151"/>
      <c r="I1866" s="151"/>
      <c r="J1866" s="157"/>
      <c r="K1866" s="81"/>
      <c r="L1866" s="81"/>
      <c r="M1866" s="81"/>
      <c r="N1866" s="81"/>
      <c r="O1866" s="81"/>
      <c r="P1866" s="81"/>
      <c r="Q1866" s="81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</row>
    <row r="1867" spans="1:33" ht="12" customHeight="1">
      <c r="A1867" s="69"/>
      <c r="B1867" s="81"/>
      <c r="C1867" s="81"/>
      <c r="D1867" s="81"/>
      <c r="E1867" s="81"/>
      <c r="F1867" s="151"/>
      <c r="G1867" s="151"/>
      <c r="H1867" s="151"/>
      <c r="I1867" s="151"/>
      <c r="J1867" s="157"/>
      <c r="K1867" s="81"/>
      <c r="L1867" s="81"/>
      <c r="M1867" s="81"/>
      <c r="N1867" s="81"/>
      <c r="O1867" s="81"/>
      <c r="P1867" s="81"/>
      <c r="Q1867" s="81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</row>
    <row r="1868" spans="1:33" ht="12" customHeight="1">
      <c r="A1868" s="69"/>
      <c r="B1868" s="81"/>
      <c r="C1868" s="81"/>
      <c r="D1868" s="81"/>
      <c r="E1868" s="81"/>
      <c r="F1868" s="151"/>
      <c r="G1868" s="151"/>
      <c r="H1868" s="151"/>
      <c r="I1868" s="151"/>
      <c r="J1868" s="157"/>
      <c r="K1868" s="81"/>
      <c r="L1868" s="81"/>
      <c r="M1868" s="81"/>
      <c r="N1868" s="81"/>
      <c r="O1868" s="81"/>
      <c r="P1868" s="81"/>
      <c r="Q1868" s="81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</row>
    <row r="1869" spans="1:33" ht="16.5" customHeight="1">
      <c r="A1869" s="160"/>
      <c r="B1869" s="81"/>
      <c r="C1869" s="81"/>
      <c r="D1869" s="81"/>
      <c r="E1869" s="91"/>
      <c r="F1869" s="151"/>
      <c r="G1869" s="151"/>
      <c r="H1869" s="151"/>
      <c r="I1869" s="151"/>
      <c r="J1869" s="157"/>
      <c r="K1869" s="81"/>
      <c r="L1869" s="81"/>
      <c r="M1869" s="81"/>
      <c r="N1869" s="81"/>
      <c r="O1869" s="81"/>
      <c r="P1869" s="81"/>
      <c r="Q1869" s="81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</row>
    <row r="1870" spans="1:33" ht="15.75" customHeight="1">
      <c r="A1870" s="160"/>
      <c r="B1870" s="91"/>
      <c r="C1870" s="81"/>
      <c r="D1870" s="81"/>
      <c r="E1870" s="91"/>
      <c r="F1870" s="151"/>
      <c r="G1870" s="151"/>
      <c r="H1870" s="151"/>
      <c r="I1870" s="151"/>
      <c r="J1870" s="157"/>
      <c r="K1870" s="81"/>
      <c r="L1870" s="81"/>
      <c r="M1870" s="81"/>
      <c r="N1870" s="81"/>
      <c r="O1870" s="81"/>
      <c r="P1870" s="81"/>
      <c r="Q1870" s="81"/>
      <c r="R1870" s="81"/>
      <c r="S1870" s="81"/>
      <c r="T1870" s="9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</row>
    <row r="1871" spans="1:33" ht="11.25" customHeight="1">
      <c r="A1871" s="160"/>
      <c r="B1871" s="81"/>
      <c r="C1871" s="81"/>
      <c r="D1871" s="81"/>
      <c r="E1871" s="91"/>
      <c r="F1871" s="151"/>
      <c r="G1871" s="151"/>
      <c r="H1871" s="151"/>
      <c r="I1871" s="151"/>
      <c r="J1871" s="157"/>
      <c r="K1871" s="81"/>
      <c r="L1871" s="81"/>
      <c r="M1871" s="81"/>
      <c r="N1871" s="81"/>
      <c r="O1871" s="81"/>
      <c r="P1871" s="81"/>
      <c r="Q1871" s="81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</row>
    <row r="1872" spans="1:33" ht="12.75">
      <c r="A1872" s="160"/>
      <c r="B1872" s="91"/>
      <c r="C1872" s="91"/>
      <c r="D1872" s="91"/>
      <c r="E1872" s="91"/>
      <c r="F1872" s="151"/>
      <c r="G1872" s="151"/>
      <c r="H1872" s="151"/>
      <c r="I1872" s="151"/>
      <c r="J1872" s="151"/>
      <c r="K1872" s="91"/>
      <c r="L1872" s="91"/>
      <c r="M1872" s="91"/>
      <c r="N1872" s="91"/>
      <c r="O1872" s="91"/>
      <c r="P1872" s="91"/>
      <c r="Q1872" s="91"/>
      <c r="R1872" s="91"/>
      <c r="S1872" s="91"/>
      <c r="T1872" s="91"/>
      <c r="U1872" s="91"/>
      <c r="V1872" s="91"/>
      <c r="W1872" s="91"/>
      <c r="X1872" s="91"/>
      <c r="Y1872" s="91"/>
      <c r="Z1872" s="91"/>
      <c r="AA1872" s="91"/>
      <c r="AB1872" s="91"/>
      <c r="AC1872" s="91"/>
      <c r="AD1872" s="91"/>
      <c r="AE1872" s="91"/>
      <c r="AF1872" s="91"/>
      <c r="AG1872" s="91"/>
    </row>
    <row r="1873" spans="1:33" ht="12.75">
      <c r="A1873" s="160"/>
      <c r="B1873" s="81"/>
      <c r="C1873" s="81"/>
      <c r="D1873" s="81"/>
      <c r="E1873" s="81"/>
      <c r="F1873" s="151"/>
      <c r="G1873" s="151"/>
      <c r="H1873" s="157"/>
      <c r="I1873" s="157"/>
      <c r="J1873" s="157"/>
      <c r="K1873" s="81"/>
      <c r="L1873" s="81"/>
      <c r="M1873" s="81"/>
      <c r="N1873" s="81"/>
      <c r="O1873" s="81"/>
      <c r="P1873" s="81"/>
      <c r="Q1873" s="81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</row>
    <row r="1874" spans="1:33" ht="13.5" customHeight="1">
      <c r="A1874" s="160"/>
      <c r="B1874" s="81"/>
      <c r="C1874" s="81"/>
      <c r="D1874" s="81"/>
      <c r="E1874" s="81"/>
      <c r="F1874" s="91"/>
      <c r="G1874" s="91"/>
      <c r="H1874" s="81"/>
      <c r="I1874" s="157"/>
      <c r="J1874" s="157"/>
      <c r="K1874" s="81"/>
      <c r="L1874" s="81"/>
      <c r="M1874" s="81"/>
      <c r="N1874" s="81"/>
      <c r="O1874" s="81"/>
      <c r="P1874" s="81"/>
      <c r="Q1874" s="81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</row>
    <row r="1875" spans="1:33" ht="21" customHeight="1" hidden="1">
      <c r="A1875" s="160"/>
      <c r="B1875" s="77"/>
      <c r="C1875" s="81"/>
      <c r="D1875" s="81"/>
      <c r="E1875" s="81"/>
      <c r="F1875" s="91"/>
      <c r="G1875" s="91"/>
      <c r="H1875" s="91"/>
      <c r="I1875" s="151"/>
      <c r="J1875" s="157"/>
      <c r="K1875" s="81"/>
      <c r="L1875" s="81"/>
      <c r="M1875" s="81"/>
      <c r="N1875" s="81"/>
      <c r="O1875" s="81"/>
      <c r="P1875" s="81"/>
      <c r="Q1875" s="81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</row>
    <row r="1876" spans="1:33" ht="28.5" customHeight="1" hidden="1">
      <c r="A1876" s="160"/>
      <c r="B1876" s="77"/>
      <c r="C1876" s="81"/>
      <c r="D1876" s="81"/>
      <c r="E1876" s="81"/>
      <c r="F1876" s="91"/>
      <c r="G1876" s="91"/>
      <c r="H1876" s="91"/>
      <c r="I1876" s="151"/>
      <c r="J1876" s="157"/>
      <c r="K1876" s="81"/>
      <c r="L1876" s="81"/>
      <c r="M1876" s="81"/>
      <c r="N1876" s="81"/>
      <c r="O1876" s="81"/>
      <c r="P1876" s="81"/>
      <c r="Q1876" s="81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</row>
    <row r="1877" spans="1:33" ht="25.5" customHeight="1">
      <c r="A1877" s="69"/>
      <c r="B1877" s="77"/>
      <c r="C1877" s="81"/>
      <c r="D1877" s="81"/>
      <c r="E1877" s="81"/>
      <c r="F1877" s="91"/>
      <c r="G1877" s="91"/>
      <c r="H1877" s="81"/>
      <c r="I1877" s="157"/>
      <c r="J1877" s="157"/>
      <c r="K1877" s="157"/>
      <c r="L1877" s="81"/>
      <c r="M1877" s="81"/>
      <c r="N1877" s="81"/>
      <c r="O1877" s="81"/>
      <c r="P1877" s="81"/>
      <c r="Q1877" s="81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</row>
    <row r="1878" spans="1:33" ht="0.75" customHeight="1">
      <c r="A1878" s="69"/>
      <c r="B1878" s="77"/>
      <c r="C1878" s="81"/>
      <c r="D1878" s="81"/>
      <c r="E1878" s="81"/>
      <c r="F1878" s="91"/>
      <c r="G1878" s="91"/>
      <c r="H1878" s="91"/>
      <c r="I1878" s="151"/>
      <c r="J1878" s="157"/>
      <c r="K1878" s="157"/>
      <c r="L1878" s="81"/>
      <c r="M1878" s="81"/>
      <c r="N1878" s="81"/>
      <c r="O1878" s="81"/>
      <c r="P1878" s="81"/>
      <c r="Q1878" s="81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</row>
    <row r="1879" spans="1:33" ht="0.75" customHeight="1" hidden="1">
      <c r="A1879" s="75"/>
      <c r="B1879" s="109"/>
      <c r="C1879" s="81"/>
      <c r="D1879" s="81"/>
      <c r="E1879" s="81"/>
      <c r="F1879" s="91"/>
      <c r="G1879" s="91"/>
      <c r="H1879" s="91"/>
      <c r="I1879" s="151"/>
      <c r="J1879" s="157"/>
      <c r="K1879" s="157"/>
      <c r="L1879" s="81"/>
      <c r="M1879" s="81"/>
      <c r="N1879" s="81"/>
      <c r="O1879" s="81"/>
      <c r="P1879" s="81"/>
      <c r="Q1879" s="81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</row>
    <row r="1880" spans="1:33" ht="12.75" customHeight="1">
      <c r="A1880" s="160"/>
      <c r="B1880" s="81"/>
      <c r="C1880" s="81"/>
      <c r="D1880" s="81"/>
      <c r="E1880" s="81"/>
      <c r="F1880" s="91"/>
      <c r="G1880" s="91"/>
      <c r="H1880" s="81"/>
      <c r="I1880" s="157"/>
      <c r="J1880" s="157"/>
      <c r="K1880" s="157"/>
      <c r="L1880" s="81"/>
      <c r="M1880" s="81"/>
      <c r="N1880" s="81"/>
      <c r="O1880" s="81"/>
      <c r="P1880" s="81"/>
      <c r="Q1880" s="81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</row>
    <row r="1881" spans="1:33" ht="15" customHeight="1">
      <c r="A1881" s="160"/>
      <c r="B1881" s="64"/>
      <c r="C1881" s="113"/>
      <c r="D1881" s="113"/>
      <c r="E1881" s="113"/>
      <c r="F1881" s="91"/>
      <c r="G1881" s="91"/>
      <c r="H1881" s="91"/>
      <c r="I1881" s="151"/>
      <c r="J1881" s="157"/>
      <c r="K1881" s="157"/>
      <c r="L1881" s="81"/>
      <c r="M1881" s="81"/>
      <c r="N1881" s="81"/>
      <c r="O1881" s="81"/>
      <c r="P1881" s="81"/>
      <c r="Q1881" s="81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</row>
    <row r="1882" spans="1:33" ht="0.75" customHeight="1">
      <c r="A1882" s="160"/>
      <c r="B1882" s="81"/>
      <c r="C1882" s="81"/>
      <c r="D1882" s="81"/>
      <c r="E1882" s="81"/>
      <c r="F1882" s="91"/>
      <c r="G1882" s="91"/>
      <c r="H1882" s="91"/>
      <c r="I1882" s="151"/>
      <c r="J1882" s="157"/>
      <c r="K1882" s="157"/>
      <c r="L1882" s="81"/>
      <c r="M1882" s="81"/>
      <c r="N1882" s="81"/>
      <c r="O1882" s="81"/>
      <c r="P1882" s="81"/>
      <c r="Q1882" s="81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</row>
    <row r="1883" spans="1:33" ht="14.25" customHeight="1">
      <c r="A1883" s="160"/>
      <c r="B1883" s="81"/>
      <c r="C1883" s="81"/>
      <c r="D1883" s="81"/>
      <c r="E1883" s="81"/>
      <c r="F1883" s="91"/>
      <c r="G1883" s="91"/>
      <c r="H1883" s="81"/>
      <c r="I1883" s="157"/>
      <c r="J1883" s="157"/>
      <c r="K1883" s="81"/>
      <c r="L1883" s="81"/>
      <c r="M1883" s="81"/>
      <c r="N1883" s="81"/>
      <c r="O1883" s="81"/>
      <c r="P1883" s="81"/>
      <c r="Q1883" s="81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</row>
    <row r="1884" spans="1:33" ht="10.5" customHeight="1">
      <c r="A1884" s="160"/>
      <c r="B1884" s="81"/>
      <c r="C1884" s="81"/>
      <c r="D1884" s="81"/>
      <c r="E1884" s="81"/>
      <c r="F1884" s="91"/>
      <c r="G1884" s="91"/>
      <c r="H1884" s="81"/>
      <c r="I1884" s="157"/>
      <c r="J1884" s="157"/>
      <c r="K1884" s="81"/>
      <c r="L1884" s="81"/>
      <c r="M1884" s="81"/>
      <c r="N1884" s="81"/>
      <c r="O1884" s="81"/>
      <c r="P1884" s="81"/>
      <c r="Q1884" s="81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</row>
    <row r="1885" spans="1:33" ht="1.5" customHeight="1" hidden="1">
      <c r="A1885" s="160"/>
      <c r="B1885" s="81"/>
      <c r="C1885" s="81"/>
      <c r="D1885" s="81"/>
      <c r="E1885" s="81"/>
      <c r="F1885" s="91"/>
      <c r="G1885" s="91"/>
      <c r="H1885" s="91"/>
      <c r="I1885" s="151"/>
      <c r="J1885" s="157"/>
      <c r="K1885" s="81"/>
      <c r="L1885" s="81"/>
      <c r="M1885" s="81"/>
      <c r="N1885" s="81"/>
      <c r="O1885" s="81"/>
      <c r="P1885" s="81"/>
      <c r="Q1885" s="81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</row>
    <row r="1886" spans="1:33" ht="15" customHeight="1">
      <c r="A1886" s="160"/>
      <c r="B1886" s="81"/>
      <c r="C1886" s="81"/>
      <c r="D1886" s="81"/>
      <c r="E1886" s="91"/>
      <c r="F1886" s="91"/>
      <c r="G1886" s="91"/>
      <c r="H1886" s="91"/>
      <c r="I1886" s="151"/>
      <c r="J1886" s="157"/>
      <c r="K1886" s="81"/>
      <c r="L1886" s="81"/>
      <c r="M1886" s="81"/>
      <c r="N1886" s="81"/>
      <c r="O1886" s="81"/>
      <c r="P1886" s="81"/>
      <c r="Q1886" s="81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</row>
    <row r="1887" spans="1:33" ht="14.25" customHeight="1">
      <c r="A1887" s="160"/>
      <c r="B1887" s="91"/>
      <c r="C1887" s="91"/>
      <c r="D1887" s="91"/>
      <c r="E1887" s="91"/>
      <c r="F1887" s="91"/>
      <c r="G1887" s="91"/>
      <c r="H1887" s="91"/>
      <c r="I1887" s="151"/>
      <c r="J1887" s="151"/>
      <c r="K1887" s="91"/>
      <c r="L1887" s="91"/>
      <c r="M1887" s="91"/>
      <c r="N1887" s="91"/>
      <c r="O1887" s="91"/>
      <c r="P1887" s="91"/>
      <c r="Q1887" s="91"/>
      <c r="R1887" s="91"/>
      <c r="S1887" s="91"/>
      <c r="T1887" s="91"/>
      <c r="U1887" s="91"/>
      <c r="V1887" s="91"/>
      <c r="W1887" s="91"/>
      <c r="X1887" s="91"/>
      <c r="Y1887" s="91"/>
      <c r="Z1887" s="91"/>
      <c r="AA1887" s="91"/>
      <c r="AB1887" s="91"/>
      <c r="AC1887" s="91"/>
      <c r="AD1887" s="91"/>
      <c r="AE1887" s="91"/>
      <c r="AF1887" s="91"/>
      <c r="AG1887" s="91"/>
    </row>
    <row r="1888" spans="1:33" ht="12.75">
      <c r="A1888" s="160"/>
      <c r="B1888" s="81"/>
      <c r="C1888" s="81"/>
      <c r="D1888" s="81"/>
      <c r="E1888" s="81"/>
      <c r="F1888" s="91"/>
      <c r="G1888" s="91"/>
      <c r="H1888" s="81"/>
      <c r="I1888" s="157"/>
      <c r="J1888" s="157"/>
      <c r="K1888" s="81"/>
      <c r="L1888" s="81"/>
      <c r="M1888" s="81"/>
      <c r="N1888" s="81"/>
      <c r="O1888" s="81"/>
      <c r="P1888" s="81"/>
      <c r="Q1888" s="81"/>
      <c r="R1888" s="81"/>
      <c r="S1888" s="91"/>
      <c r="T1888" s="91"/>
      <c r="U1888" s="91"/>
      <c r="V1888" s="91"/>
      <c r="W1888" s="91"/>
      <c r="X1888" s="91"/>
      <c r="Y1888" s="91"/>
      <c r="Z1888" s="91"/>
      <c r="AA1888" s="91"/>
      <c r="AB1888" s="91"/>
      <c r="AC1888" s="91"/>
      <c r="AD1888" s="91"/>
      <c r="AE1888" s="91"/>
      <c r="AF1888" s="91"/>
      <c r="AG1888" s="91"/>
    </row>
    <row r="1889" spans="1:33" ht="12.75">
      <c r="A1889" s="160"/>
      <c r="B1889" s="81"/>
      <c r="C1889" s="81"/>
      <c r="D1889" s="81"/>
      <c r="E1889" s="81"/>
      <c r="F1889" s="91"/>
      <c r="G1889" s="91"/>
      <c r="H1889" s="81"/>
      <c r="I1889" s="157"/>
      <c r="J1889" s="157"/>
      <c r="K1889" s="81"/>
      <c r="L1889" s="81"/>
      <c r="M1889" s="81"/>
      <c r="N1889" s="81"/>
      <c r="O1889" s="81"/>
      <c r="P1889" s="81"/>
      <c r="Q1889" s="81"/>
      <c r="R1889" s="81"/>
      <c r="S1889" s="91"/>
      <c r="T1889" s="91"/>
      <c r="U1889" s="91"/>
      <c r="V1889" s="91"/>
      <c r="W1889" s="91"/>
      <c r="X1889" s="91"/>
      <c r="Y1889" s="91"/>
      <c r="Z1889" s="91"/>
      <c r="AA1889" s="91"/>
      <c r="AB1889" s="91"/>
      <c r="AC1889" s="91"/>
      <c r="AD1889" s="91"/>
      <c r="AE1889" s="91"/>
      <c r="AF1889" s="91"/>
      <c r="AG1889" s="91"/>
    </row>
    <row r="1890" spans="1:33" ht="12" customHeight="1">
      <c r="A1890" s="160"/>
      <c r="B1890" s="113"/>
      <c r="C1890" s="81"/>
      <c r="D1890" s="81"/>
      <c r="E1890" s="81"/>
      <c r="F1890" s="91"/>
      <c r="G1890" s="91"/>
      <c r="H1890" s="81"/>
      <c r="I1890" s="157"/>
      <c r="J1890" s="157"/>
      <c r="K1890" s="81"/>
      <c r="L1890" s="81"/>
      <c r="M1890" s="81"/>
      <c r="N1890" s="81"/>
      <c r="O1890" s="81"/>
      <c r="P1890" s="81"/>
      <c r="Q1890" s="81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</row>
    <row r="1891" spans="1:33" ht="12.75" customHeight="1">
      <c r="A1891" s="160"/>
      <c r="B1891" s="81"/>
      <c r="C1891" s="81"/>
      <c r="D1891" s="81"/>
      <c r="E1891" s="81"/>
      <c r="F1891" s="91"/>
      <c r="G1891" s="91"/>
      <c r="H1891" s="81"/>
      <c r="I1891" s="157"/>
      <c r="J1891" s="157"/>
      <c r="K1891" s="81"/>
      <c r="L1891" s="81"/>
      <c r="M1891" s="81"/>
      <c r="N1891" s="81"/>
      <c r="O1891" s="81"/>
      <c r="P1891" s="81"/>
      <c r="Q1891" s="81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</row>
    <row r="1892" spans="1:33" ht="13.5" customHeight="1">
      <c r="A1892" s="160"/>
      <c r="B1892" s="81"/>
      <c r="C1892" s="81"/>
      <c r="D1892" s="81"/>
      <c r="E1892" s="81"/>
      <c r="F1892" s="91"/>
      <c r="G1892" s="91"/>
      <c r="H1892" s="81"/>
      <c r="I1892" s="157"/>
      <c r="J1892" s="157"/>
      <c r="K1892" s="81"/>
      <c r="L1892" s="81"/>
      <c r="M1892" s="81"/>
      <c r="N1892" s="81"/>
      <c r="O1892" s="81"/>
      <c r="P1892" s="81"/>
      <c r="Q1892" s="81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</row>
    <row r="1893" spans="1:33" ht="13.5" customHeight="1">
      <c r="A1893" s="160"/>
      <c r="B1893" s="81"/>
      <c r="C1893" s="81"/>
      <c r="D1893" s="81"/>
      <c r="E1893" s="81"/>
      <c r="F1893" s="91"/>
      <c r="G1893" s="91"/>
      <c r="H1893" s="81"/>
      <c r="I1893" s="157"/>
      <c r="J1893" s="157"/>
      <c r="K1893" s="81"/>
      <c r="L1893" s="81"/>
      <c r="M1893" s="81"/>
      <c r="N1893" s="81"/>
      <c r="O1893" s="81"/>
      <c r="P1893" s="81"/>
      <c r="Q1893" s="81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</row>
    <row r="1894" spans="1:33" ht="12.75" customHeight="1">
      <c r="A1894" s="160"/>
      <c r="B1894" s="77"/>
      <c r="C1894" s="81"/>
      <c r="D1894" s="81"/>
      <c r="E1894" s="81"/>
      <c r="F1894" s="91"/>
      <c r="G1894" s="91"/>
      <c r="H1894" s="91"/>
      <c r="I1894" s="151"/>
      <c r="J1894" s="157"/>
      <c r="K1894" s="81"/>
      <c r="L1894" s="81"/>
      <c r="M1894" s="81"/>
      <c r="N1894" s="81"/>
      <c r="O1894" s="81"/>
      <c r="P1894" s="81"/>
      <c r="Q1894" s="81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</row>
    <row r="1895" spans="1:33" ht="0.75" customHeight="1" hidden="1">
      <c r="A1895" s="160"/>
      <c r="B1895" s="64"/>
      <c r="C1895" s="113"/>
      <c r="D1895" s="113"/>
      <c r="E1895" s="113"/>
      <c r="F1895" s="91"/>
      <c r="G1895" s="91"/>
      <c r="H1895" s="91"/>
      <c r="I1895" s="151"/>
      <c r="J1895" s="157"/>
      <c r="K1895" s="81"/>
      <c r="L1895" s="81"/>
      <c r="M1895" s="81"/>
      <c r="N1895" s="81"/>
      <c r="O1895" s="81"/>
      <c r="P1895" s="81"/>
      <c r="Q1895" s="81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</row>
    <row r="1896" spans="1:33" ht="1.5" customHeight="1" hidden="1">
      <c r="A1896" s="160"/>
      <c r="B1896" s="77"/>
      <c r="C1896" s="81"/>
      <c r="D1896" s="81"/>
      <c r="E1896" s="81"/>
      <c r="F1896" s="91"/>
      <c r="G1896" s="91"/>
      <c r="H1896" s="81"/>
      <c r="I1896" s="157"/>
      <c r="J1896" s="157"/>
      <c r="K1896" s="81"/>
      <c r="L1896" s="81"/>
      <c r="M1896" s="81"/>
      <c r="N1896" s="81"/>
      <c r="O1896" s="81"/>
      <c r="P1896" s="81"/>
      <c r="Q1896" s="81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</row>
    <row r="1897" spans="1:33" ht="27" customHeight="1">
      <c r="A1897" s="160"/>
      <c r="B1897" s="77"/>
      <c r="C1897" s="81"/>
      <c r="D1897" s="81"/>
      <c r="E1897" s="81"/>
      <c r="F1897" s="91"/>
      <c r="G1897" s="91"/>
      <c r="H1897" s="81"/>
      <c r="I1897" s="157"/>
      <c r="J1897" s="157"/>
      <c r="K1897" s="81"/>
      <c r="L1897" s="81"/>
      <c r="M1897" s="81"/>
      <c r="N1897" s="81"/>
      <c r="O1897" s="81"/>
      <c r="P1897" s="81"/>
      <c r="Q1897" s="81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</row>
    <row r="1898" spans="1:33" ht="57.75" customHeight="1" hidden="1">
      <c r="A1898" s="160"/>
      <c r="B1898" s="77"/>
      <c r="C1898" s="81"/>
      <c r="D1898" s="81"/>
      <c r="E1898" s="81"/>
      <c r="F1898" s="91"/>
      <c r="G1898" s="91"/>
      <c r="H1898" s="91"/>
      <c r="I1898" s="151"/>
      <c r="J1898" s="157"/>
      <c r="K1898" s="81"/>
      <c r="L1898" s="81"/>
      <c r="M1898" s="81"/>
      <c r="N1898" s="81"/>
      <c r="O1898" s="81"/>
      <c r="P1898" s="81"/>
      <c r="Q1898" s="81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</row>
    <row r="1899" spans="1:33" ht="43.5" customHeight="1" hidden="1">
      <c r="A1899" s="160"/>
      <c r="B1899" s="77"/>
      <c r="C1899" s="81"/>
      <c r="D1899" s="81"/>
      <c r="E1899" s="81"/>
      <c r="F1899" s="91"/>
      <c r="G1899" s="91"/>
      <c r="H1899" s="91"/>
      <c r="I1899" s="151"/>
      <c r="J1899" s="157"/>
      <c r="K1899" s="81"/>
      <c r="L1899" s="81"/>
      <c r="M1899" s="81"/>
      <c r="N1899" s="81"/>
      <c r="O1899" s="81"/>
      <c r="P1899" s="81"/>
      <c r="Q1899" s="81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</row>
    <row r="1900" ht="15.75" customHeight="1"/>
    <row r="1901" spans="1:33" ht="24" customHeight="1">
      <c r="A1901" s="88"/>
      <c r="B1901" s="125"/>
      <c r="C1901" s="81"/>
      <c r="D1901" s="81"/>
      <c r="E1901" s="91"/>
      <c r="F1901" s="91"/>
      <c r="G1901" s="91"/>
      <c r="H1901" s="91"/>
      <c r="I1901" s="151"/>
      <c r="J1901" s="157"/>
      <c r="K1901" s="81"/>
      <c r="L1901" s="81"/>
      <c r="M1901" s="81"/>
      <c r="N1901" s="81"/>
      <c r="O1901" s="81"/>
      <c r="P1901" s="81"/>
      <c r="Q1901" s="81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</row>
    <row r="1902" spans="1:33" ht="11.25" customHeight="1">
      <c r="A1902" s="160"/>
      <c r="B1902" s="91"/>
      <c r="C1902" s="91"/>
      <c r="D1902" s="91"/>
      <c r="E1902" s="91"/>
      <c r="F1902" s="151"/>
      <c r="G1902" s="151"/>
      <c r="H1902" s="151"/>
      <c r="I1902" s="151"/>
      <c r="J1902" s="151"/>
      <c r="K1902" s="91"/>
      <c r="L1902" s="91"/>
      <c r="M1902" s="91"/>
      <c r="N1902" s="91"/>
      <c r="O1902" s="91"/>
      <c r="P1902" s="91"/>
      <c r="Q1902" s="91"/>
      <c r="R1902" s="9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</row>
    <row r="1903" spans="1:33" ht="12.75" customHeight="1">
      <c r="A1903" s="160"/>
      <c r="B1903" s="81"/>
      <c r="C1903" s="81"/>
      <c r="D1903" s="81"/>
      <c r="E1903" s="81"/>
      <c r="F1903" s="151"/>
      <c r="G1903" s="151"/>
      <c r="H1903" s="157"/>
      <c r="I1903" s="157"/>
      <c r="J1903" s="157"/>
      <c r="K1903" s="81"/>
      <c r="L1903" s="81"/>
      <c r="M1903" s="81"/>
      <c r="N1903" s="81"/>
      <c r="O1903" s="81"/>
      <c r="P1903" s="81"/>
      <c r="Q1903" s="81"/>
      <c r="R1903" s="168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</row>
    <row r="1904" spans="1:33" ht="12.75" customHeight="1">
      <c r="A1904" s="160"/>
      <c r="B1904" s="81"/>
      <c r="C1904" s="81"/>
      <c r="D1904" s="81"/>
      <c r="E1904" s="81"/>
      <c r="F1904" s="151"/>
      <c r="G1904" s="151"/>
      <c r="H1904" s="157"/>
      <c r="I1904" s="157"/>
      <c r="J1904" s="157"/>
      <c r="K1904" s="81"/>
      <c r="L1904" s="81"/>
      <c r="M1904" s="81"/>
      <c r="N1904" s="81"/>
      <c r="O1904" s="81"/>
      <c r="P1904" s="81"/>
      <c r="Q1904" s="81"/>
      <c r="R1904" s="168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</row>
    <row r="1905" spans="1:33" ht="2.25" customHeight="1" hidden="1">
      <c r="A1905" s="160"/>
      <c r="B1905" s="77"/>
      <c r="C1905" s="81"/>
      <c r="D1905" s="81"/>
      <c r="E1905" s="81"/>
      <c r="F1905" s="151"/>
      <c r="G1905" s="151"/>
      <c r="H1905" s="157"/>
      <c r="I1905" s="157"/>
      <c r="J1905" s="157"/>
      <c r="K1905" s="81"/>
      <c r="L1905" s="81"/>
      <c r="M1905" s="81"/>
      <c r="N1905" s="81"/>
      <c r="O1905" s="81"/>
      <c r="P1905" s="81"/>
      <c r="Q1905" s="81"/>
      <c r="R1905" s="168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</row>
    <row r="1906" spans="1:33" ht="11.25" customHeight="1">
      <c r="A1906" s="160"/>
      <c r="B1906" s="81"/>
      <c r="C1906" s="81"/>
      <c r="D1906" s="81"/>
      <c r="E1906" s="81"/>
      <c r="F1906" s="151"/>
      <c r="G1906" s="151"/>
      <c r="H1906" s="157"/>
      <c r="I1906" s="157"/>
      <c r="J1906" s="157"/>
      <c r="K1906" s="81"/>
      <c r="L1906" s="81"/>
      <c r="M1906" s="81"/>
      <c r="N1906" s="81"/>
      <c r="O1906" s="81"/>
      <c r="P1906" s="81"/>
      <c r="Q1906" s="81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</row>
    <row r="1907" spans="1:33" ht="3" customHeight="1" hidden="1">
      <c r="A1907" s="160"/>
      <c r="B1907" s="81"/>
      <c r="C1907" s="81"/>
      <c r="D1907" s="81"/>
      <c r="E1907" s="81"/>
      <c r="F1907" s="151"/>
      <c r="G1907" s="151"/>
      <c r="H1907" s="157"/>
      <c r="I1907" s="157"/>
      <c r="J1907" s="157"/>
      <c r="K1907" s="81"/>
      <c r="L1907" s="81"/>
      <c r="M1907" s="81"/>
      <c r="N1907" s="81"/>
      <c r="O1907" s="81"/>
      <c r="P1907" s="81"/>
      <c r="Q1907" s="81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</row>
    <row r="1908" spans="1:33" ht="18" customHeight="1" hidden="1">
      <c r="A1908" s="160"/>
      <c r="B1908" s="81"/>
      <c r="C1908" s="81"/>
      <c r="D1908" s="81"/>
      <c r="E1908" s="81"/>
      <c r="F1908" s="151"/>
      <c r="G1908" s="151"/>
      <c r="H1908" s="157"/>
      <c r="I1908" s="157"/>
      <c r="J1908" s="157"/>
      <c r="K1908" s="81"/>
      <c r="L1908" s="81"/>
      <c r="M1908" s="81"/>
      <c r="N1908" s="81"/>
      <c r="O1908" s="81"/>
      <c r="P1908" s="81"/>
      <c r="Q1908" s="81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</row>
    <row r="1909" spans="1:33" ht="1.5" customHeight="1" hidden="1">
      <c r="A1909" s="160"/>
      <c r="B1909" s="77"/>
      <c r="C1909" s="81"/>
      <c r="D1909" s="81"/>
      <c r="E1909" s="81"/>
      <c r="F1909" s="151"/>
      <c r="G1909" s="151"/>
      <c r="H1909" s="157"/>
      <c r="I1909" s="157"/>
      <c r="J1909" s="157"/>
      <c r="K1909" s="81"/>
      <c r="L1909" s="81"/>
      <c r="M1909" s="81"/>
      <c r="N1909" s="81"/>
      <c r="O1909" s="81"/>
      <c r="P1909" s="81"/>
      <c r="Q1909" s="81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</row>
    <row r="1910" spans="1:33" ht="30" customHeight="1" hidden="1">
      <c r="A1910" s="160"/>
      <c r="B1910" s="64"/>
      <c r="C1910" s="81"/>
      <c r="D1910" s="81"/>
      <c r="E1910" s="81"/>
      <c r="F1910" s="151"/>
      <c r="G1910" s="151"/>
      <c r="H1910" s="157"/>
      <c r="I1910" s="157"/>
      <c r="J1910" s="157"/>
      <c r="K1910" s="81"/>
      <c r="L1910" s="81"/>
      <c r="M1910" s="81"/>
      <c r="N1910" s="81"/>
      <c r="O1910" s="81"/>
      <c r="P1910" s="81"/>
      <c r="Q1910" s="81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</row>
    <row r="1911" spans="1:33" ht="11.25" customHeight="1">
      <c r="A1911" s="160"/>
      <c r="B1911" s="81"/>
      <c r="C1911" s="81"/>
      <c r="D1911" s="81"/>
      <c r="E1911" s="81"/>
      <c r="F1911" s="151"/>
      <c r="G1911" s="151"/>
      <c r="H1911" s="157"/>
      <c r="I1911" s="157"/>
      <c r="J1911" s="157"/>
      <c r="K1911" s="81"/>
      <c r="L1911" s="81"/>
      <c r="M1911" s="81"/>
      <c r="N1911" s="81"/>
      <c r="O1911" s="81"/>
      <c r="P1911" s="81"/>
      <c r="Q1911" s="81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</row>
    <row r="1912" spans="1:33" ht="5.25" customHeight="1" hidden="1">
      <c r="A1912" s="160"/>
      <c r="B1912" s="81"/>
      <c r="C1912" s="81"/>
      <c r="D1912" s="81"/>
      <c r="E1912" s="91"/>
      <c r="F1912" s="151"/>
      <c r="G1912" s="151"/>
      <c r="H1912" s="151"/>
      <c r="I1912" s="151"/>
      <c r="J1912" s="157"/>
      <c r="K1912" s="81"/>
      <c r="L1912" s="81"/>
      <c r="M1912" s="81"/>
      <c r="N1912" s="81"/>
      <c r="O1912" s="81"/>
      <c r="P1912" s="81"/>
      <c r="Q1912" s="81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</row>
    <row r="1913" spans="1:33" ht="12" customHeight="1">
      <c r="A1913" s="160"/>
      <c r="B1913" s="81"/>
      <c r="C1913" s="81"/>
      <c r="D1913" s="81"/>
      <c r="E1913" s="91"/>
      <c r="F1913" s="151"/>
      <c r="G1913" s="151"/>
      <c r="H1913" s="151"/>
      <c r="I1913" s="151"/>
      <c r="J1913" s="157"/>
      <c r="K1913" s="81"/>
      <c r="L1913" s="81"/>
      <c r="M1913" s="81"/>
      <c r="N1913" s="81"/>
      <c r="O1913" s="81"/>
      <c r="P1913" s="81"/>
      <c r="Q1913" s="81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</row>
    <row r="1914" spans="1:33" ht="14.25" customHeight="1">
      <c r="A1914" s="160"/>
      <c r="B1914" s="91"/>
      <c r="C1914" s="91"/>
      <c r="D1914" s="91"/>
      <c r="E1914" s="91"/>
      <c r="F1914" s="151"/>
      <c r="G1914" s="151"/>
      <c r="H1914" s="151"/>
      <c r="I1914" s="151"/>
      <c r="J1914" s="151"/>
      <c r="K1914" s="91"/>
      <c r="L1914" s="91"/>
      <c r="M1914" s="91"/>
      <c r="N1914" s="91"/>
      <c r="O1914" s="91"/>
      <c r="P1914" s="91"/>
      <c r="Q1914" s="91"/>
      <c r="R1914" s="9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</row>
    <row r="1915" spans="1:33" ht="12.75" customHeight="1">
      <c r="A1915" s="160"/>
      <c r="B1915" s="81"/>
      <c r="C1915" s="81"/>
      <c r="D1915" s="81"/>
      <c r="E1915" s="81"/>
      <c r="F1915" s="151"/>
      <c r="G1915" s="151"/>
      <c r="H1915" s="157"/>
      <c r="I1915" s="157"/>
      <c r="J1915" s="157"/>
      <c r="K1915" s="81"/>
      <c r="L1915" s="81"/>
      <c r="M1915" s="81"/>
      <c r="N1915" s="81"/>
      <c r="O1915" s="81"/>
      <c r="P1915" s="81"/>
      <c r="Q1915" s="81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</row>
    <row r="1916" spans="1:33" ht="12" customHeight="1">
      <c r="A1916" s="160"/>
      <c r="B1916" s="81"/>
      <c r="C1916" s="81"/>
      <c r="D1916" s="81"/>
      <c r="E1916" s="81"/>
      <c r="F1916" s="151"/>
      <c r="G1916" s="151"/>
      <c r="H1916" s="157"/>
      <c r="I1916" s="157"/>
      <c r="J1916" s="157"/>
      <c r="K1916" s="81"/>
      <c r="L1916" s="81"/>
      <c r="M1916" s="81"/>
      <c r="N1916" s="81"/>
      <c r="O1916" s="81"/>
      <c r="P1916" s="81"/>
      <c r="Q1916" s="81"/>
      <c r="R1916" s="168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</row>
    <row r="1917" spans="1:33" ht="14.25" customHeight="1">
      <c r="A1917" s="160"/>
      <c r="B1917" s="113"/>
      <c r="C1917" s="113"/>
      <c r="D1917" s="113"/>
      <c r="E1917" s="81"/>
      <c r="F1917" s="151"/>
      <c r="G1917" s="151"/>
      <c r="H1917" s="157"/>
      <c r="I1917" s="157"/>
      <c r="J1917" s="169"/>
      <c r="K1917" s="113"/>
      <c r="L1917" s="113"/>
      <c r="M1917" s="113"/>
      <c r="N1917" s="113"/>
      <c r="O1917" s="113"/>
      <c r="P1917" s="113"/>
      <c r="Q1917" s="113"/>
      <c r="R1917" s="113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</row>
    <row r="1918" spans="1:33" ht="12" customHeight="1">
      <c r="A1918" s="160"/>
      <c r="B1918" s="81"/>
      <c r="C1918" s="81"/>
      <c r="D1918" s="81"/>
      <c r="E1918" s="81"/>
      <c r="F1918" s="151"/>
      <c r="G1918" s="151"/>
      <c r="H1918" s="157"/>
      <c r="I1918" s="157"/>
      <c r="J1918" s="157"/>
      <c r="K1918" s="81"/>
      <c r="L1918" s="81"/>
      <c r="M1918" s="81"/>
      <c r="N1918" s="81"/>
      <c r="O1918" s="81"/>
      <c r="P1918" s="81"/>
      <c r="Q1918" s="81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</row>
    <row r="1919" spans="1:33" ht="0.75" customHeight="1" hidden="1">
      <c r="A1919" s="160"/>
      <c r="B1919" s="81"/>
      <c r="C1919" s="81"/>
      <c r="D1919" s="81"/>
      <c r="E1919" s="91"/>
      <c r="F1919" s="151"/>
      <c r="G1919" s="151"/>
      <c r="H1919" s="151"/>
      <c r="I1919" s="151"/>
      <c r="J1919" s="157"/>
      <c r="K1919" s="81"/>
      <c r="L1919" s="81"/>
      <c r="M1919" s="81"/>
      <c r="N1919" s="81"/>
      <c r="O1919" s="81"/>
      <c r="P1919" s="81"/>
      <c r="Q1919" s="81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</row>
    <row r="1920" spans="1:33" ht="15" customHeight="1">
      <c r="A1920" s="160"/>
      <c r="B1920" s="81"/>
      <c r="C1920" s="81"/>
      <c r="D1920" s="81"/>
      <c r="E1920" s="91"/>
      <c r="F1920" s="151"/>
      <c r="G1920" s="151"/>
      <c r="H1920" s="151"/>
      <c r="I1920" s="151"/>
      <c r="J1920" s="157"/>
      <c r="K1920" s="81"/>
      <c r="L1920" s="81"/>
      <c r="M1920" s="81"/>
      <c r="N1920" s="81"/>
      <c r="O1920" s="81"/>
      <c r="P1920" s="81"/>
      <c r="Q1920" s="81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</row>
    <row r="1921" spans="1:33" ht="12.75">
      <c r="A1921" s="160"/>
      <c r="B1921" s="91"/>
      <c r="C1921" s="91"/>
      <c r="D1921" s="91"/>
      <c r="E1921" s="91"/>
      <c r="F1921" s="151"/>
      <c r="G1921" s="151"/>
      <c r="H1921" s="151"/>
      <c r="I1921" s="151"/>
      <c r="J1921" s="151"/>
      <c r="K1921" s="91"/>
      <c r="L1921" s="91"/>
      <c r="M1921" s="91"/>
      <c r="N1921" s="91"/>
      <c r="O1921" s="91"/>
      <c r="P1921" s="91"/>
      <c r="Q1921" s="91"/>
      <c r="R1921" s="9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</row>
    <row r="1922" spans="1:33" ht="12.75">
      <c r="A1922" s="160"/>
      <c r="B1922" s="91"/>
      <c r="C1922" s="91"/>
      <c r="D1922" s="91"/>
      <c r="E1922" s="91"/>
      <c r="F1922" s="151"/>
      <c r="G1922" s="151"/>
      <c r="H1922" s="151"/>
      <c r="I1922" s="151"/>
      <c r="J1922" s="151"/>
      <c r="K1922" s="91"/>
      <c r="L1922" s="91"/>
      <c r="M1922" s="91"/>
      <c r="N1922" s="91"/>
      <c r="O1922" s="91"/>
      <c r="P1922" s="91"/>
      <c r="Q1922" s="91"/>
      <c r="R1922" s="91"/>
      <c r="S1922" s="91"/>
      <c r="T1922" s="91"/>
      <c r="U1922" s="91"/>
      <c r="V1922" s="91"/>
      <c r="W1922" s="91"/>
      <c r="X1922" s="91"/>
      <c r="Y1922" s="91"/>
      <c r="Z1922" s="91"/>
      <c r="AA1922" s="91"/>
      <c r="AB1922" s="91"/>
      <c r="AC1922" s="91"/>
      <c r="AD1922" s="91"/>
      <c r="AE1922" s="91"/>
      <c r="AF1922" s="91"/>
      <c r="AG1922" s="91"/>
    </row>
    <row r="1923" spans="1:33" ht="12.75">
      <c r="A1923" s="160"/>
      <c r="B1923" s="81"/>
      <c r="C1923" s="81"/>
      <c r="D1923" s="81"/>
      <c r="E1923" s="81"/>
      <c r="F1923" s="151"/>
      <c r="G1923" s="151"/>
      <c r="H1923" s="157"/>
      <c r="I1923" s="157"/>
      <c r="J1923" s="157"/>
      <c r="K1923" s="81"/>
      <c r="L1923" s="81"/>
      <c r="M1923" s="81"/>
      <c r="N1923" s="81"/>
      <c r="O1923" s="81"/>
      <c r="P1923" s="81"/>
      <c r="Q1923" s="81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</row>
    <row r="1924" spans="1:33" ht="11.25" customHeight="1">
      <c r="A1924" s="160"/>
      <c r="B1924" s="81"/>
      <c r="C1924" s="81"/>
      <c r="D1924" s="81"/>
      <c r="E1924" s="81"/>
      <c r="F1924" s="151"/>
      <c r="G1924" s="151"/>
      <c r="H1924" s="157"/>
      <c r="I1924" s="157"/>
      <c r="J1924" s="157"/>
      <c r="K1924" s="81"/>
      <c r="L1924" s="81"/>
      <c r="M1924" s="81"/>
      <c r="N1924" s="81"/>
      <c r="O1924" s="81"/>
      <c r="P1924" s="81"/>
      <c r="Q1924" s="81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</row>
    <row r="1925" spans="1:33" ht="18" customHeight="1" hidden="1">
      <c r="A1925" s="160"/>
      <c r="B1925" s="77"/>
      <c r="C1925" s="81"/>
      <c r="D1925" s="81"/>
      <c r="E1925" s="91"/>
      <c r="F1925" s="151"/>
      <c r="G1925" s="151"/>
      <c r="H1925" s="151"/>
      <c r="I1925" s="151"/>
      <c r="J1925" s="157"/>
      <c r="K1925" s="81"/>
      <c r="L1925" s="81"/>
      <c r="M1925" s="81"/>
      <c r="N1925" s="81"/>
      <c r="O1925" s="81"/>
      <c r="P1925" s="81"/>
      <c r="Q1925" s="81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</row>
    <row r="1926" spans="1:33" ht="24.75" customHeight="1">
      <c r="A1926" s="160"/>
      <c r="B1926" s="77"/>
      <c r="C1926" s="81"/>
      <c r="D1926" s="81"/>
      <c r="E1926" s="81"/>
      <c r="F1926" s="151"/>
      <c r="G1926" s="151"/>
      <c r="H1926" s="157"/>
      <c r="I1926" s="157"/>
      <c r="J1926" s="157"/>
      <c r="K1926" s="81"/>
      <c r="L1926" s="81"/>
      <c r="M1926" s="81"/>
      <c r="N1926" s="81"/>
      <c r="O1926" s="81"/>
      <c r="P1926" s="81"/>
      <c r="Q1926" s="81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</row>
    <row r="1927" spans="1:33" ht="1.5" customHeight="1" hidden="1">
      <c r="A1927" s="160"/>
      <c r="B1927" s="77"/>
      <c r="C1927" s="81"/>
      <c r="D1927" s="81"/>
      <c r="E1927" s="81"/>
      <c r="F1927" s="151"/>
      <c r="G1927" s="151"/>
      <c r="H1927" s="151"/>
      <c r="I1927" s="151"/>
      <c r="J1927" s="157"/>
      <c r="K1927" s="81"/>
      <c r="L1927" s="81"/>
      <c r="M1927" s="81"/>
      <c r="N1927" s="81"/>
      <c r="O1927" s="81"/>
      <c r="P1927" s="81"/>
      <c r="Q1927" s="81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</row>
    <row r="1928" spans="1:33" ht="14.25" customHeight="1">
      <c r="A1928" s="160"/>
      <c r="B1928" s="81"/>
      <c r="C1928" s="81"/>
      <c r="D1928" s="81"/>
      <c r="E1928" s="81"/>
      <c r="F1928" s="151"/>
      <c r="G1928" s="151"/>
      <c r="H1928" s="157"/>
      <c r="I1928" s="157"/>
      <c r="J1928" s="157"/>
      <c r="K1928" s="81"/>
      <c r="L1928" s="81"/>
      <c r="M1928" s="81"/>
      <c r="N1928" s="81"/>
      <c r="O1928" s="81"/>
      <c r="P1928" s="81"/>
      <c r="Q1928" s="81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</row>
    <row r="1929" spans="1:33" ht="3" customHeight="1" hidden="1">
      <c r="A1929" s="160"/>
      <c r="B1929" s="68"/>
      <c r="C1929" s="81"/>
      <c r="D1929" s="81"/>
      <c r="E1929" s="81"/>
      <c r="F1929" s="151"/>
      <c r="G1929" s="151"/>
      <c r="H1929" s="151"/>
      <c r="I1929" s="151"/>
      <c r="J1929" s="157"/>
      <c r="K1929" s="81"/>
      <c r="L1929" s="81"/>
      <c r="M1929" s="81"/>
      <c r="N1929" s="81"/>
      <c r="O1929" s="81"/>
      <c r="P1929" s="81"/>
      <c r="Q1929" s="81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</row>
    <row r="1930" spans="1:33" ht="13.5" customHeight="1">
      <c r="A1930" s="160"/>
      <c r="B1930" s="81"/>
      <c r="C1930" s="81"/>
      <c r="D1930" s="81"/>
      <c r="E1930" s="81"/>
      <c r="F1930" s="151"/>
      <c r="G1930" s="151"/>
      <c r="H1930" s="157"/>
      <c r="I1930" s="157"/>
      <c r="J1930" s="157"/>
      <c r="K1930" s="81"/>
      <c r="L1930" s="81"/>
      <c r="M1930" s="81"/>
      <c r="N1930" s="81"/>
      <c r="O1930" s="81"/>
      <c r="P1930" s="81"/>
      <c r="Q1930" s="81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</row>
    <row r="1931" spans="1:33" ht="2.25" customHeight="1" hidden="1">
      <c r="A1931" s="160"/>
      <c r="B1931" s="64"/>
      <c r="C1931" s="81"/>
      <c r="D1931" s="81"/>
      <c r="E1931" s="81"/>
      <c r="F1931" s="151"/>
      <c r="G1931" s="151"/>
      <c r="H1931" s="151"/>
      <c r="I1931" s="151"/>
      <c r="J1931" s="157"/>
      <c r="K1931" s="81"/>
      <c r="L1931" s="81"/>
      <c r="M1931" s="81"/>
      <c r="N1931" s="81"/>
      <c r="O1931" s="81"/>
      <c r="P1931" s="81"/>
      <c r="Q1931" s="81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</row>
    <row r="1932" spans="1:33" ht="0.75" customHeight="1" hidden="1">
      <c r="A1932" s="160"/>
      <c r="B1932" s="81"/>
      <c r="C1932" s="81"/>
      <c r="D1932" s="81"/>
      <c r="E1932" s="81"/>
      <c r="F1932" s="151"/>
      <c r="G1932" s="151"/>
      <c r="H1932" s="151"/>
      <c r="I1932" s="151"/>
      <c r="J1932" s="157"/>
      <c r="K1932" s="81"/>
      <c r="L1932" s="81"/>
      <c r="M1932" s="81"/>
      <c r="N1932" s="81"/>
      <c r="O1932" s="81"/>
      <c r="P1932" s="81"/>
      <c r="Q1932" s="81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</row>
    <row r="1933" spans="1:33" ht="0.75" customHeight="1" hidden="1">
      <c r="A1933" s="160"/>
      <c r="B1933" s="81"/>
      <c r="C1933" s="81"/>
      <c r="D1933" s="81"/>
      <c r="E1933" s="81"/>
      <c r="F1933" s="151"/>
      <c r="G1933" s="151"/>
      <c r="H1933" s="157"/>
      <c r="I1933" s="157"/>
      <c r="J1933" s="157"/>
      <c r="K1933" s="81"/>
      <c r="L1933" s="81"/>
      <c r="M1933" s="81"/>
      <c r="N1933" s="81"/>
      <c r="O1933" s="81"/>
      <c r="P1933" s="81"/>
      <c r="Q1933" s="81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</row>
    <row r="1934" spans="1:33" ht="3" customHeight="1" hidden="1">
      <c r="A1934" s="160"/>
      <c r="B1934" s="81"/>
      <c r="C1934" s="81"/>
      <c r="D1934" s="81"/>
      <c r="E1934" s="81"/>
      <c r="F1934" s="151"/>
      <c r="G1934" s="151"/>
      <c r="H1934" s="151"/>
      <c r="I1934" s="151"/>
      <c r="J1934" s="157"/>
      <c r="K1934" s="81"/>
      <c r="L1934" s="81"/>
      <c r="M1934" s="81"/>
      <c r="N1934" s="81"/>
      <c r="O1934" s="81"/>
      <c r="P1934" s="81"/>
      <c r="Q1934" s="81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</row>
    <row r="1935" spans="5:11" ht="17.25" customHeight="1">
      <c r="E1935" s="91"/>
      <c r="F1935" s="151"/>
      <c r="G1935" s="151"/>
      <c r="H1935" s="151"/>
      <c r="I1935" s="151"/>
      <c r="K1935" s="153"/>
    </row>
    <row r="1936" spans="1:33" ht="13.5" customHeight="1">
      <c r="A1936" s="160"/>
      <c r="B1936" s="91"/>
      <c r="C1936" s="91"/>
      <c r="D1936" s="91"/>
      <c r="E1936" s="91"/>
      <c r="F1936" s="151"/>
      <c r="G1936" s="151"/>
      <c r="H1936" s="151"/>
      <c r="I1936" s="151"/>
      <c r="J1936" s="151"/>
      <c r="K1936" s="91"/>
      <c r="L1936" s="91"/>
      <c r="M1936" s="91"/>
      <c r="N1936" s="91"/>
      <c r="O1936" s="91"/>
      <c r="P1936" s="91"/>
      <c r="Q1936" s="91"/>
      <c r="R1936" s="91"/>
      <c r="S1936" s="91"/>
      <c r="T1936" s="91"/>
      <c r="U1936" s="91"/>
      <c r="V1936" s="91"/>
      <c r="W1936" s="91"/>
      <c r="X1936" s="91"/>
      <c r="Y1936" s="91"/>
      <c r="Z1936" s="91"/>
      <c r="AA1936" s="91"/>
      <c r="AB1936" s="91"/>
      <c r="AC1936" s="91"/>
      <c r="AD1936" s="91"/>
      <c r="AE1936" s="91"/>
      <c r="AF1936" s="91"/>
      <c r="AG1936" s="91"/>
    </row>
    <row r="1937" spans="1:33" ht="12.75">
      <c r="A1937" s="160"/>
      <c r="B1937" s="81"/>
      <c r="C1937" s="81"/>
      <c r="D1937" s="81"/>
      <c r="E1937" s="81"/>
      <c r="F1937" s="151"/>
      <c r="G1937" s="151"/>
      <c r="H1937" s="157"/>
      <c r="I1937" s="157"/>
      <c r="J1937" s="157"/>
      <c r="K1937" s="81"/>
      <c r="L1937" s="81"/>
      <c r="M1937" s="81"/>
      <c r="N1937" s="81"/>
      <c r="O1937" s="81"/>
      <c r="P1937" s="81"/>
      <c r="Q1937" s="81"/>
      <c r="R1937" s="91"/>
      <c r="S1937" s="91"/>
      <c r="T1937" s="91"/>
      <c r="U1937" s="91"/>
      <c r="V1937" s="91"/>
      <c r="W1937" s="91"/>
      <c r="X1937" s="91"/>
      <c r="Y1937" s="91"/>
      <c r="Z1937" s="91"/>
      <c r="AA1937" s="91"/>
      <c r="AB1937" s="91"/>
      <c r="AC1937" s="91"/>
      <c r="AD1937" s="91"/>
      <c r="AE1937" s="91"/>
      <c r="AF1937" s="91"/>
      <c r="AG1937" s="91"/>
    </row>
    <row r="1938" spans="1:33" ht="12.75">
      <c r="A1938" s="160"/>
      <c r="B1938" s="81"/>
      <c r="C1938" s="81"/>
      <c r="D1938" s="81"/>
      <c r="E1938" s="81"/>
      <c r="F1938" s="151"/>
      <c r="G1938" s="151"/>
      <c r="H1938" s="157"/>
      <c r="I1938" s="157"/>
      <c r="J1938" s="157"/>
      <c r="K1938" s="81"/>
      <c r="L1938" s="81"/>
      <c r="M1938" s="81"/>
      <c r="N1938" s="81"/>
      <c r="O1938" s="81"/>
      <c r="P1938" s="81"/>
      <c r="Q1938" s="81"/>
      <c r="R1938" s="81"/>
      <c r="S1938" s="91"/>
      <c r="T1938" s="91"/>
      <c r="U1938" s="91"/>
      <c r="V1938" s="91"/>
      <c r="W1938" s="91"/>
      <c r="X1938" s="91"/>
      <c r="Y1938" s="91"/>
      <c r="Z1938" s="91"/>
      <c r="AA1938" s="91"/>
      <c r="AB1938" s="91"/>
      <c r="AC1938" s="91"/>
      <c r="AD1938" s="91"/>
      <c r="AE1938" s="91"/>
      <c r="AF1938" s="91"/>
      <c r="AG1938" s="91"/>
    </row>
    <row r="1939" spans="1:33" ht="12.75">
      <c r="A1939" s="160"/>
      <c r="B1939" s="113"/>
      <c r="C1939" s="81"/>
      <c r="D1939" s="81"/>
      <c r="E1939" s="81"/>
      <c r="F1939" s="151"/>
      <c r="G1939" s="151"/>
      <c r="H1939" s="157"/>
      <c r="I1939" s="157"/>
      <c r="J1939" s="157"/>
      <c r="K1939" s="81"/>
      <c r="L1939" s="81"/>
      <c r="M1939" s="81"/>
      <c r="N1939" s="81"/>
      <c r="O1939" s="81"/>
      <c r="P1939" s="81"/>
      <c r="Q1939" s="81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</row>
    <row r="1940" spans="1:33" ht="11.25" customHeight="1">
      <c r="A1940" s="160"/>
      <c r="B1940" s="81"/>
      <c r="C1940" s="81"/>
      <c r="D1940" s="81"/>
      <c r="E1940" s="81"/>
      <c r="F1940" s="151"/>
      <c r="G1940" s="151"/>
      <c r="H1940" s="157"/>
      <c r="I1940" s="157"/>
      <c r="J1940" s="157"/>
      <c r="K1940" s="81"/>
      <c r="L1940" s="81"/>
      <c r="M1940" s="81"/>
      <c r="N1940" s="81"/>
      <c r="O1940" s="81"/>
      <c r="P1940" s="81"/>
      <c r="Q1940" s="81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</row>
    <row r="1941" spans="1:33" ht="10.5" customHeight="1">
      <c r="A1941" s="160"/>
      <c r="B1941" s="81"/>
      <c r="C1941" s="81"/>
      <c r="D1941" s="81"/>
      <c r="E1941" s="81"/>
      <c r="F1941" s="151"/>
      <c r="G1941" s="151"/>
      <c r="H1941" s="157"/>
      <c r="I1941" s="157"/>
      <c r="J1941" s="157"/>
      <c r="K1941" s="157"/>
      <c r="L1941" s="81"/>
      <c r="M1941" s="81"/>
      <c r="N1941" s="81"/>
      <c r="O1941" s="81"/>
      <c r="P1941" s="81"/>
      <c r="Q1941" s="81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</row>
    <row r="1942" spans="1:33" ht="12.75">
      <c r="A1942" s="160"/>
      <c r="B1942" s="81"/>
      <c r="C1942" s="81"/>
      <c r="D1942" s="81"/>
      <c r="E1942" s="81"/>
      <c r="F1942" s="151"/>
      <c r="G1942" s="151"/>
      <c r="H1942" s="157"/>
      <c r="I1942" s="157"/>
      <c r="J1942" s="157"/>
      <c r="K1942" s="81"/>
      <c r="L1942" s="81"/>
      <c r="M1942" s="81"/>
      <c r="N1942" s="81"/>
      <c r="O1942" s="81"/>
      <c r="P1942" s="81"/>
      <c r="Q1942" s="81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</row>
    <row r="1943" spans="1:33" ht="15" customHeight="1">
      <c r="A1943" s="160"/>
      <c r="B1943" s="77"/>
      <c r="C1943" s="81"/>
      <c r="D1943" s="81"/>
      <c r="E1943" s="81"/>
      <c r="F1943" s="151"/>
      <c r="G1943" s="151"/>
      <c r="H1943" s="151"/>
      <c r="I1943" s="151"/>
      <c r="J1943" s="157"/>
      <c r="K1943" s="157"/>
      <c r="L1943" s="81"/>
      <c r="M1943" s="81"/>
      <c r="N1943" s="81"/>
      <c r="O1943" s="81"/>
      <c r="P1943" s="81"/>
      <c r="Q1943" s="81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</row>
    <row r="1944" spans="1:33" ht="27" customHeight="1" hidden="1">
      <c r="A1944" s="160"/>
      <c r="B1944" s="64"/>
      <c r="C1944" s="81"/>
      <c r="D1944" s="81"/>
      <c r="E1944" s="81"/>
      <c r="F1944" s="151"/>
      <c r="G1944" s="151"/>
      <c r="H1944" s="151"/>
      <c r="I1944" s="151"/>
      <c r="J1944" s="157"/>
      <c r="K1944" s="81"/>
      <c r="L1944" s="81"/>
      <c r="M1944" s="81"/>
      <c r="N1944" s="81"/>
      <c r="O1944" s="81"/>
      <c r="P1944" s="81"/>
      <c r="Q1944" s="81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</row>
    <row r="1945" spans="1:33" ht="23.25" customHeight="1">
      <c r="A1945" s="160"/>
      <c r="B1945" s="64"/>
      <c r="C1945" s="81"/>
      <c r="D1945" s="81"/>
      <c r="E1945" s="81"/>
      <c r="F1945" s="151"/>
      <c r="G1945" s="151"/>
      <c r="H1945" s="157"/>
      <c r="I1945" s="157"/>
      <c r="J1945" s="157"/>
      <c r="K1945" s="81"/>
      <c r="L1945" s="81"/>
      <c r="M1945" s="81"/>
      <c r="N1945" s="81"/>
      <c r="O1945" s="81"/>
      <c r="P1945" s="81"/>
      <c r="Q1945" s="81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</row>
    <row r="1946" spans="1:33" ht="24.75" customHeight="1" hidden="1">
      <c r="A1946" s="160"/>
      <c r="B1946" s="64"/>
      <c r="C1946" s="81"/>
      <c r="D1946" s="81"/>
      <c r="E1946" s="81"/>
      <c r="F1946" s="151"/>
      <c r="G1946" s="151"/>
      <c r="H1946" s="151"/>
      <c r="I1946" s="151"/>
      <c r="J1946" s="157"/>
      <c r="K1946" s="81"/>
      <c r="L1946" s="81"/>
      <c r="M1946" s="81"/>
      <c r="N1946" s="81"/>
      <c r="O1946" s="81"/>
      <c r="P1946" s="81"/>
      <c r="Q1946" s="81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</row>
    <row r="1947" spans="1:33" ht="30" customHeight="1" hidden="1">
      <c r="A1947" s="160"/>
      <c r="B1947" s="64"/>
      <c r="C1947" s="81"/>
      <c r="D1947" s="81"/>
      <c r="E1947" s="81"/>
      <c r="F1947" s="151"/>
      <c r="G1947" s="151"/>
      <c r="H1947" s="151"/>
      <c r="I1947" s="151"/>
      <c r="J1947" s="157"/>
      <c r="K1947" s="81"/>
      <c r="L1947" s="81"/>
      <c r="M1947" s="81"/>
      <c r="N1947" s="81"/>
      <c r="O1947" s="81"/>
      <c r="P1947" s="81"/>
      <c r="Q1947" s="81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</row>
    <row r="1948" spans="1:33" ht="48.75" customHeight="1" hidden="1">
      <c r="A1948" s="160"/>
      <c r="B1948" s="64"/>
      <c r="C1948" s="81"/>
      <c r="D1948" s="81"/>
      <c r="E1948" s="81"/>
      <c r="F1948" s="151"/>
      <c r="G1948" s="151"/>
      <c r="H1948" s="151"/>
      <c r="I1948" s="151"/>
      <c r="J1948" s="157"/>
      <c r="K1948" s="81"/>
      <c r="L1948" s="81"/>
      <c r="M1948" s="81"/>
      <c r="N1948" s="81"/>
      <c r="O1948" s="81"/>
      <c r="P1948" s="81"/>
      <c r="Q1948" s="81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</row>
    <row r="1949" spans="1:33" ht="25.5" customHeight="1">
      <c r="A1949" s="160"/>
      <c r="B1949" s="91"/>
      <c r="C1949" s="91"/>
      <c r="D1949" s="91"/>
      <c r="E1949" s="91"/>
      <c r="F1949" s="151"/>
      <c r="G1949" s="151"/>
      <c r="H1949" s="151"/>
      <c r="I1949" s="151"/>
      <c r="J1949" s="151"/>
      <c r="K1949" s="91"/>
      <c r="L1949" s="91"/>
      <c r="M1949" s="91"/>
      <c r="N1949" s="91"/>
      <c r="O1949" s="91"/>
      <c r="P1949" s="91"/>
      <c r="Q1949" s="91"/>
      <c r="R1949" s="9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</row>
    <row r="1950" spans="1:33" ht="12.75">
      <c r="A1950" s="160"/>
      <c r="B1950" s="91"/>
      <c r="C1950" s="91"/>
      <c r="D1950" s="91"/>
      <c r="E1950" s="91"/>
      <c r="F1950" s="151"/>
      <c r="G1950" s="151"/>
      <c r="H1950" s="151"/>
      <c r="I1950" s="151"/>
      <c r="J1950" s="151"/>
      <c r="K1950" s="91"/>
      <c r="L1950" s="91"/>
      <c r="M1950" s="91"/>
      <c r="N1950" s="91"/>
      <c r="O1950" s="91"/>
      <c r="P1950" s="91"/>
      <c r="Q1950" s="91"/>
      <c r="R1950" s="91"/>
      <c r="S1950" s="91"/>
      <c r="T1950" s="91"/>
      <c r="U1950" s="91"/>
      <c r="V1950" s="91"/>
      <c r="W1950" s="91"/>
      <c r="X1950" s="91"/>
      <c r="Y1950" s="91"/>
      <c r="Z1950" s="91"/>
      <c r="AA1950" s="91"/>
      <c r="AB1950" s="91"/>
      <c r="AC1950" s="91"/>
      <c r="AD1950" s="91"/>
      <c r="AE1950" s="91"/>
      <c r="AF1950" s="91"/>
      <c r="AG1950" s="91"/>
    </row>
    <row r="1951" spans="1:33" ht="12.75">
      <c r="A1951" s="160"/>
      <c r="B1951" s="81"/>
      <c r="C1951" s="81"/>
      <c r="D1951" s="81"/>
      <c r="E1951" s="81"/>
      <c r="F1951" s="151"/>
      <c r="G1951" s="151"/>
      <c r="H1951" s="157"/>
      <c r="I1951" s="157"/>
      <c r="J1951" s="157"/>
      <c r="K1951" s="81"/>
      <c r="L1951" s="81"/>
      <c r="M1951" s="81"/>
      <c r="N1951" s="81"/>
      <c r="O1951" s="81"/>
      <c r="P1951" s="81"/>
      <c r="Q1951" s="81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</row>
    <row r="1952" spans="1:33" ht="11.25" customHeight="1">
      <c r="A1952" s="160"/>
      <c r="B1952" s="81"/>
      <c r="C1952" s="81"/>
      <c r="D1952" s="81"/>
      <c r="E1952" s="81"/>
      <c r="F1952" s="151"/>
      <c r="G1952" s="151"/>
      <c r="H1952" s="157"/>
      <c r="I1952" s="157"/>
      <c r="J1952" s="157"/>
      <c r="K1952" s="81"/>
      <c r="L1952" s="81"/>
      <c r="M1952" s="81"/>
      <c r="N1952" s="81"/>
      <c r="O1952" s="81"/>
      <c r="P1952" s="81"/>
      <c r="Q1952" s="81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</row>
    <row r="1953" spans="1:33" ht="28.5" customHeight="1" hidden="1">
      <c r="A1953" s="160"/>
      <c r="B1953" s="77"/>
      <c r="C1953" s="81"/>
      <c r="D1953" s="81"/>
      <c r="E1953" s="81"/>
      <c r="F1953" s="151"/>
      <c r="G1953" s="151"/>
      <c r="H1953" s="157"/>
      <c r="I1953" s="157"/>
      <c r="J1953" s="157"/>
      <c r="K1953" s="81"/>
      <c r="L1953" s="81"/>
      <c r="M1953" s="81"/>
      <c r="N1953" s="81"/>
      <c r="O1953" s="81"/>
      <c r="P1953" s="81"/>
      <c r="Q1953" s="81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</row>
    <row r="1954" spans="1:33" ht="14.25" customHeight="1">
      <c r="A1954" s="160"/>
      <c r="B1954" s="81"/>
      <c r="C1954" s="81"/>
      <c r="D1954" s="81"/>
      <c r="E1954" s="81"/>
      <c r="F1954" s="151"/>
      <c r="G1954" s="151"/>
      <c r="H1954" s="157"/>
      <c r="I1954" s="157"/>
      <c r="J1954" s="157"/>
      <c r="K1954" s="157"/>
      <c r="L1954" s="81"/>
      <c r="M1954" s="81"/>
      <c r="N1954" s="81"/>
      <c r="O1954" s="81"/>
      <c r="P1954" s="81"/>
      <c r="Q1954" s="81"/>
      <c r="R1954" s="168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</row>
    <row r="1955" spans="1:33" ht="16.5" customHeight="1" hidden="1">
      <c r="A1955" s="160"/>
      <c r="B1955" s="68"/>
      <c r="C1955" s="81"/>
      <c r="D1955" s="81"/>
      <c r="E1955" s="81"/>
      <c r="F1955" s="151"/>
      <c r="G1955" s="151"/>
      <c r="H1955" s="157"/>
      <c r="I1955" s="157"/>
      <c r="J1955" s="157"/>
      <c r="K1955" s="157"/>
      <c r="L1955" s="81"/>
      <c r="M1955" s="81"/>
      <c r="N1955" s="81"/>
      <c r="O1955" s="81"/>
      <c r="P1955" s="81"/>
      <c r="Q1955" s="81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</row>
    <row r="1956" spans="1:33" ht="14.25" customHeight="1">
      <c r="A1956" s="160"/>
      <c r="B1956" s="81"/>
      <c r="C1956" s="81"/>
      <c r="D1956" s="81"/>
      <c r="E1956" s="81"/>
      <c r="F1956" s="151"/>
      <c r="G1956" s="151"/>
      <c r="H1956" s="157"/>
      <c r="I1956" s="157"/>
      <c r="J1956" s="157"/>
      <c r="K1956" s="157"/>
      <c r="L1956" s="81"/>
      <c r="M1956" s="81"/>
      <c r="N1956" s="81"/>
      <c r="O1956" s="81"/>
      <c r="P1956" s="81"/>
      <c r="Q1956" s="81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</row>
    <row r="1957" spans="1:33" ht="0.75" customHeight="1">
      <c r="A1957" s="160"/>
      <c r="B1957" s="64"/>
      <c r="C1957" s="81"/>
      <c r="D1957" s="81"/>
      <c r="E1957" s="81"/>
      <c r="F1957" s="151"/>
      <c r="G1957" s="151"/>
      <c r="H1957" s="151"/>
      <c r="I1957" s="151"/>
      <c r="J1957" s="157"/>
      <c r="K1957" s="157"/>
      <c r="L1957" s="81"/>
      <c r="M1957" s="81"/>
      <c r="N1957" s="81"/>
      <c r="O1957" s="81"/>
      <c r="P1957" s="81"/>
      <c r="Q1957" s="81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</row>
    <row r="1958" spans="1:33" ht="18" customHeight="1" hidden="1">
      <c r="A1958" s="160"/>
      <c r="B1958" s="81"/>
      <c r="C1958" s="81"/>
      <c r="D1958" s="81"/>
      <c r="E1958" s="81"/>
      <c r="F1958" s="151"/>
      <c r="G1958" s="151"/>
      <c r="H1958" s="151"/>
      <c r="I1958" s="151"/>
      <c r="J1958" s="157"/>
      <c r="K1958" s="157"/>
      <c r="L1958" s="81"/>
      <c r="M1958" s="81"/>
      <c r="N1958" s="81"/>
      <c r="O1958" s="81"/>
      <c r="P1958" s="81"/>
      <c r="Q1958" s="81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</row>
    <row r="1959" spans="1:33" ht="12" customHeight="1">
      <c r="A1959" s="160"/>
      <c r="B1959" s="81"/>
      <c r="C1959" s="81"/>
      <c r="D1959" s="81"/>
      <c r="E1959" s="91"/>
      <c r="F1959" s="151"/>
      <c r="G1959" s="151"/>
      <c r="H1959" s="151"/>
      <c r="I1959" s="151"/>
      <c r="J1959" s="157"/>
      <c r="K1959" s="157"/>
      <c r="L1959" s="81"/>
      <c r="M1959" s="81"/>
      <c r="N1959" s="81"/>
      <c r="O1959" s="81"/>
      <c r="P1959" s="81"/>
      <c r="Q1959" s="81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</row>
    <row r="1960" spans="1:33" ht="10.5" customHeight="1">
      <c r="A1960" s="160"/>
      <c r="B1960" s="91"/>
      <c r="C1960" s="91"/>
      <c r="D1960" s="91"/>
      <c r="E1960" s="91"/>
      <c r="F1960" s="151"/>
      <c r="G1960" s="151"/>
      <c r="H1960" s="151"/>
      <c r="I1960" s="151"/>
      <c r="J1960" s="151"/>
      <c r="K1960" s="151"/>
      <c r="L1960" s="91"/>
      <c r="M1960" s="91"/>
      <c r="N1960" s="91"/>
      <c r="O1960" s="91"/>
      <c r="P1960" s="91"/>
      <c r="Q1960" s="91"/>
      <c r="R1960" s="91"/>
      <c r="S1960" s="91"/>
      <c r="T1960" s="91"/>
      <c r="U1960" s="91"/>
      <c r="V1960" s="91"/>
      <c r="W1960" s="91"/>
      <c r="X1960" s="91"/>
      <c r="Y1960" s="91"/>
      <c r="Z1960" s="91"/>
      <c r="AA1960" s="91"/>
      <c r="AB1960" s="91"/>
      <c r="AC1960" s="91"/>
      <c r="AD1960" s="91"/>
      <c r="AE1960" s="91"/>
      <c r="AF1960" s="91"/>
      <c r="AG1960" s="91"/>
    </row>
    <row r="1961" spans="1:33" ht="12.75">
      <c r="A1961" s="160"/>
      <c r="B1961" s="81"/>
      <c r="C1961" s="81"/>
      <c r="D1961" s="81"/>
      <c r="E1961" s="81"/>
      <c r="F1961" s="151"/>
      <c r="G1961" s="151"/>
      <c r="H1961" s="157"/>
      <c r="I1961" s="157"/>
      <c r="J1961" s="157"/>
      <c r="K1961" s="157"/>
      <c r="L1961" s="81"/>
      <c r="M1961" s="81"/>
      <c r="N1961" s="81"/>
      <c r="O1961" s="81"/>
      <c r="P1961" s="81"/>
      <c r="Q1961" s="81"/>
      <c r="R1961" s="81"/>
      <c r="S1961" s="91"/>
      <c r="T1961" s="91"/>
      <c r="U1961" s="91"/>
      <c r="V1961" s="91"/>
      <c r="W1961" s="91"/>
      <c r="X1961" s="91"/>
      <c r="Y1961" s="91"/>
      <c r="Z1961" s="91"/>
      <c r="AA1961" s="91"/>
      <c r="AB1961" s="91"/>
      <c r="AC1961" s="91"/>
      <c r="AD1961" s="91"/>
      <c r="AE1961" s="91"/>
      <c r="AF1961" s="91"/>
      <c r="AG1961" s="91"/>
    </row>
    <row r="1962" spans="1:33" ht="12.75">
      <c r="A1962" s="160"/>
      <c r="B1962" s="81"/>
      <c r="C1962" s="81"/>
      <c r="D1962" s="81"/>
      <c r="E1962" s="81"/>
      <c r="F1962" s="151"/>
      <c r="G1962" s="151"/>
      <c r="H1962" s="157"/>
      <c r="I1962" s="157"/>
      <c r="J1962" s="157"/>
      <c r="K1962" s="157"/>
      <c r="L1962" s="81"/>
      <c r="M1962" s="81"/>
      <c r="N1962" s="81"/>
      <c r="O1962" s="81"/>
      <c r="P1962" s="81"/>
      <c r="Q1962" s="81"/>
      <c r="R1962" s="81"/>
      <c r="S1962" s="91"/>
      <c r="T1962" s="91"/>
      <c r="U1962" s="91"/>
      <c r="V1962" s="91"/>
      <c r="W1962" s="91"/>
      <c r="X1962" s="91"/>
      <c r="Y1962" s="91"/>
      <c r="Z1962" s="91"/>
      <c r="AA1962" s="91"/>
      <c r="AB1962" s="91"/>
      <c r="AC1962" s="91"/>
      <c r="AD1962" s="91"/>
      <c r="AE1962" s="91"/>
      <c r="AF1962" s="91"/>
      <c r="AG1962" s="91"/>
    </row>
    <row r="1963" spans="1:33" ht="12.75">
      <c r="A1963" s="160"/>
      <c r="B1963" s="113"/>
      <c r="C1963" s="113"/>
      <c r="D1963" s="113"/>
      <c r="E1963" s="81"/>
      <c r="F1963" s="151"/>
      <c r="G1963" s="151"/>
      <c r="H1963" s="157"/>
      <c r="I1963" s="157"/>
      <c r="J1963" s="169"/>
      <c r="K1963" s="169"/>
      <c r="L1963" s="113"/>
      <c r="M1963" s="113"/>
      <c r="N1963" s="113"/>
      <c r="O1963" s="113"/>
      <c r="P1963" s="113"/>
      <c r="Q1963" s="113"/>
      <c r="R1963" s="113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</row>
    <row r="1964" spans="1:33" ht="12.75">
      <c r="A1964" s="160"/>
      <c r="B1964" s="81"/>
      <c r="C1964" s="81"/>
      <c r="D1964" s="81"/>
      <c r="E1964" s="81"/>
      <c r="F1964" s="151"/>
      <c r="G1964" s="151"/>
      <c r="H1964" s="157"/>
      <c r="I1964" s="157"/>
      <c r="J1964" s="157"/>
      <c r="K1964" s="157"/>
      <c r="L1964" s="81"/>
      <c r="M1964" s="81"/>
      <c r="N1964" s="81"/>
      <c r="O1964" s="81"/>
      <c r="P1964" s="81"/>
      <c r="Q1964" s="81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</row>
    <row r="1965" spans="1:33" ht="12.75">
      <c r="A1965" s="160"/>
      <c r="B1965" s="77"/>
      <c r="C1965" s="81"/>
      <c r="D1965" s="81"/>
      <c r="E1965" s="81"/>
      <c r="F1965" s="151"/>
      <c r="G1965" s="151"/>
      <c r="H1965" s="157"/>
      <c r="I1965" s="157"/>
      <c r="J1965" s="157"/>
      <c r="K1965" s="157"/>
      <c r="L1965" s="81"/>
      <c r="M1965" s="81"/>
      <c r="N1965" s="81"/>
      <c r="O1965" s="81"/>
      <c r="P1965" s="81"/>
      <c r="Q1965" s="81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</row>
    <row r="1966" spans="1:33" ht="1.5" customHeight="1" hidden="1">
      <c r="A1966" s="160"/>
      <c r="B1966" s="77"/>
      <c r="C1966" s="81"/>
      <c r="D1966" s="81"/>
      <c r="E1966" s="81"/>
      <c r="F1966" s="151"/>
      <c r="G1966" s="151"/>
      <c r="H1966" s="157"/>
      <c r="I1966" s="157"/>
      <c r="J1966" s="157"/>
      <c r="K1966" s="157"/>
      <c r="L1966" s="81"/>
      <c r="M1966" s="81"/>
      <c r="N1966" s="81"/>
      <c r="O1966" s="81"/>
      <c r="P1966" s="81"/>
      <c r="Q1966" s="81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</row>
    <row r="1967" spans="1:33" ht="20.25" customHeight="1">
      <c r="A1967" s="160"/>
      <c r="B1967" s="91"/>
      <c r="C1967" s="91"/>
      <c r="D1967" s="91"/>
      <c r="E1967" s="91"/>
      <c r="F1967" s="151"/>
      <c r="G1967" s="151"/>
      <c r="H1967" s="151"/>
      <c r="I1967" s="151"/>
      <c r="J1967" s="151"/>
      <c r="K1967" s="151"/>
      <c r="L1967" s="91"/>
      <c r="M1967" s="91"/>
      <c r="N1967" s="91"/>
      <c r="O1967" s="91"/>
      <c r="P1967" s="91"/>
      <c r="Q1967" s="91"/>
      <c r="R1967" s="9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</row>
    <row r="1968" spans="1:33" ht="12.75">
      <c r="A1968" s="160"/>
      <c r="B1968" s="91"/>
      <c r="C1968" s="91"/>
      <c r="D1968" s="91"/>
      <c r="E1968" s="91"/>
      <c r="F1968" s="151"/>
      <c r="G1968" s="151"/>
      <c r="H1968" s="151"/>
      <c r="I1968" s="151"/>
      <c r="J1968" s="151"/>
      <c r="K1968" s="151"/>
      <c r="L1968" s="91"/>
      <c r="M1968" s="91"/>
      <c r="N1968" s="91"/>
      <c r="O1968" s="91"/>
      <c r="P1968" s="91"/>
      <c r="Q1968" s="91"/>
      <c r="R1968" s="91"/>
      <c r="S1968" s="91"/>
      <c r="T1968" s="91"/>
      <c r="U1968" s="91"/>
      <c r="V1968" s="91"/>
      <c r="W1968" s="91"/>
      <c r="X1968" s="91"/>
      <c r="Y1968" s="91"/>
      <c r="Z1968" s="91"/>
      <c r="AA1968" s="91"/>
      <c r="AB1968" s="91"/>
      <c r="AC1968" s="91"/>
      <c r="AD1968" s="91"/>
      <c r="AE1968" s="91"/>
      <c r="AF1968" s="91"/>
      <c r="AG1968" s="91"/>
    </row>
    <row r="1969" spans="1:33" ht="12.75">
      <c r="A1969" s="160"/>
      <c r="B1969" s="81"/>
      <c r="C1969" s="81"/>
      <c r="D1969" s="81"/>
      <c r="E1969" s="81"/>
      <c r="F1969" s="151"/>
      <c r="G1969" s="151"/>
      <c r="H1969" s="157"/>
      <c r="I1969" s="157"/>
      <c r="J1969" s="157"/>
      <c r="K1969" s="157"/>
      <c r="L1969" s="81"/>
      <c r="M1969" s="81"/>
      <c r="N1969" s="81"/>
      <c r="O1969" s="81"/>
      <c r="P1969" s="81"/>
      <c r="Q1969" s="81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</row>
    <row r="1970" spans="1:33" ht="12" customHeight="1">
      <c r="A1970" s="160"/>
      <c r="B1970" s="81"/>
      <c r="C1970" s="81"/>
      <c r="D1970" s="81"/>
      <c r="E1970" s="81"/>
      <c r="F1970" s="151"/>
      <c r="G1970" s="151"/>
      <c r="H1970" s="157"/>
      <c r="I1970" s="157"/>
      <c r="J1970" s="157"/>
      <c r="K1970" s="157"/>
      <c r="L1970" s="81"/>
      <c r="M1970" s="81"/>
      <c r="N1970" s="81"/>
      <c r="O1970" s="81"/>
      <c r="P1970" s="81"/>
      <c r="Q1970" s="81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</row>
    <row r="1971" spans="1:33" ht="2.25" customHeight="1" hidden="1">
      <c r="A1971" s="160"/>
      <c r="B1971" s="77"/>
      <c r="C1971" s="81"/>
      <c r="D1971" s="81"/>
      <c r="E1971" s="81"/>
      <c r="F1971" s="151"/>
      <c r="G1971" s="151"/>
      <c r="H1971" s="157"/>
      <c r="I1971" s="157"/>
      <c r="J1971" s="157"/>
      <c r="K1971" s="157"/>
      <c r="L1971" s="81"/>
      <c r="M1971" s="81"/>
      <c r="N1971" s="81"/>
      <c r="O1971" s="81"/>
      <c r="P1971" s="81"/>
      <c r="Q1971" s="81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</row>
    <row r="1972" spans="1:33" ht="24" customHeight="1" hidden="1">
      <c r="A1972" s="160"/>
      <c r="B1972" s="77"/>
      <c r="C1972" s="81"/>
      <c r="D1972" s="81"/>
      <c r="E1972" s="81"/>
      <c r="F1972" s="151"/>
      <c r="G1972" s="151"/>
      <c r="H1972" s="157"/>
      <c r="I1972" s="157"/>
      <c r="J1972" s="157"/>
      <c r="K1972" s="81"/>
      <c r="L1972" s="81"/>
      <c r="M1972" s="81"/>
      <c r="N1972" s="81"/>
      <c r="O1972" s="81"/>
      <c r="P1972" s="81"/>
      <c r="Q1972" s="81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</row>
    <row r="1973" spans="1:33" ht="31.5" customHeight="1" hidden="1">
      <c r="A1973" s="160"/>
      <c r="B1973" s="68"/>
      <c r="C1973" s="81"/>
      <c r="D1973" s="81"/>
      <c r="E1973" s="81"/>
      <c r="F1973" s="151"/>
      <c r="G1973" s="151"/>
      <c r="H1973" s="157"/>
      <c r="I1973" s="157"/>
      <c r="J1973" s="157"/>
      <c r="K1973" s="81"/>
      <c r="L1973" s="81"/>
      <c r="M1973" s="81"/>
      <c r="N1973" s="81"/>
      <c r="O1973" s="81"/>
      <c r="P1973" s="81"/>
      <c r="Q1973" s="81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</row>
    <row r="1974" spans="1:33" ht="15" customHeight="1">
      <c r="A1974" s="160"/>
      <c r="B1974" s="81"/>
      <c r="C1974" s="81"/>
      <c r="D1974" s="81"/>
      <c r="E1974" s="81"/>
      <c r="F1974" s="151"/>
      <c r="G1974" s="151"/>
      <c r="H1974" s="157"/>
      <c r="I1974" s="157"/>
      <c r="J1974" s="157"/>
      <c r="K1974" s="81"/>
      <c r="L1974" s="81"/>
      <c r="M1974" s="81"/>
      <c r="N1974" s="81"/>
      <c r="O1974" s="81"/>
      <c r="P1974" s="81"/>
      <c r="Q1974" s="81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</row>
    <row r="1975" spans="1:33" ht="24" customHeight="1" hidden="1">
      <c r="A1975" s="160"/>
      <c r="B1975" s="64"/>
      <c r="C1975" s="81"/>
      <c r="D1975" s="81"/>
      <c r="E1975" s="81"/>
      <c r="F1975" s="151"/>
      <c r="G1975" s="151"/>
      <c r="H1975" s="157"/>
      <c r="I1975" s="157"/>
      <c r="J1975" s="157"/>
      <c r="K1975" s="81"/>
      <c r="L1975" s="81"/>
      <c r="M1975" s="81"/>
      <c r="N1975" s="81"/>
      <c r="O1975" s="81"/>
      <c r="P1975" s="81"/>
      <c r="Q1975" s="81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</row>
    <row r="1976" spans="1:33" ht="21" customHeight="1" hidden="1">
      <c r="A1976" s="160"/>
      <c r="B1976" s="81"/>
      <c r="C1976" s="81"/>
      <c r="D1976" s="81"/>
      <c r="E1976" s="81"/>
      <c r="F1976" s="151"/>
      <c r="G1976" s="151"/>
      <c r="H1976" s="151"/>
      <c r="I1976" s="151"/>
      <c r="J1976" s="157"/>
      <c r="K1976" s="81"/>
      <c r="L1976" s="81"/>
      <c r="M1976" s="81"/>
      <c r="N1976" s="81"/>
      <c r="O1976" s="81"/>
      <c r="P1976" s="81"/>
      <c r="Q1976" s="81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</row>
    <row r="1977" spans="1:33" ht="12.75" customHeight="1" hidden="1">
      <c r="A1977" s="160"/>
      <c r="B1977" s="81"/>
      <c r="C1977" s="81"/>
      <c r="D1977" s="81"/>
      <c r="E1977" s="81"/>
      <c r="F1977" s="151"/>
      <c r="G1977" s="151"/>
      <c r="H1977" s="151"/>
      <c r="I1977" s="151"/>
      <c r="J1977" s="157"/>
      <c r="K1977" s="81"/>
      <c r="L1977" s="81"/>
      <c r="M1977" s="81"/>
      <c r="N1977" s="81"/>
      <c r="O1977" s="81"/>
      <c r="P1977" s="81"/>
      <c r="Q1977" s="81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</row>
    <row r="1978" spans="1:33" ht="10.5" customHeight="1">
      <c r="A1978" s="160"/>
      <c r="B1978" s="81"/>
      <c r="C1978" s="81"/>
      <c r="D1978" s="81"/>
      <c r="E1978" s="91"/>
      <c r="F1978" s="151"/>
      <c r="G1978" s="151"/>
      <c r="H1978" s="151"/>
      <c r="I1978" s="151"/>
      <c r="J1978" s="157"/>
      <c r="K1978" s="81"/>
      <c r="L1978" s="81"/>
      <c r="M1978" s="81"/>
      <c r="N1978" s="81"/>
      <c r="O1978" s="81"/>
      <c r="P1978" s="81"/>
      <c r="Q1978" s="81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</row>
    <row r="1979" spans="1:33" ht="12.75">
      <c r="A1979" s="160"/>
      <c r="B1979" s="91"/>
      <c r="C1979" s="91"/>
      <c r="D1979" s="91"/>
      <c r="E1979" s="91"/>
      <c r="F1979" s="151"/>
      <c r="G1979" s="151"/>
      <c r="H1979" s="151"/>
      <c r="I1979" s="151"/>
      <c r="J1979" s="151"/>
      <c r="K1979" s="91"/>
      <c r="L1979" s="91"/>
      <c r="M1979" s="91"/>
      <c r="N1979" s="91"/>
      <c r="O1979" s="91"/>
      <c r="P1979" s="91"/>
      <c r="Q1979" s="91"/>
      <c r="R1979" s="91"/>
      <c r="S1979" s="91"/>
      <c r="T1979" s="91"/>
      <c r="U1979" s="91"/>
      <c r="V1979" s="91"/>
      <c r="W1979" s="91"/>
      <c r="X1979" s="91"/>
      <c r="Y1979" s="91"/>
      <c r="Z1979" s="91"/>
      <c r="AA1979" s="91"/>
      <c r="AB1979" s="91"/>
      <c r="AC1979" s="91"/>
      <c r="AD1979" s="91"/>
      <c r="AE1979" s="91"/>
      <c r="AF1979" s="91"/>
      <c r="AG1979" s="91"/>
    </row>
    <row r="1980" spans="1:33" ht="12.75">
      <c r="A1980" s="160"/>
      <c r="B1980" s="81"/>
      <c r="C1980" s="81"/>
      <c r="D1980" s="81"/>
      <c r="E1980" s="81"/>
      <c r="F1980" s="151"/>
      <c r="G1980" s="151"/>
      <c r="H1980" s="157"/>
      <c r="I1980" s="157"/>
      <c r="J1980" s="157"/>
      <c r="K1980" s="81"/>
      <c r="L1980" s="81"/>
      <c r="M1980" s="81"/>
      <c r="N1980" s="81"/>
      <c r="O1980" s="81"/>
      <c r="P1980" s="81"/>
      <c r="Q1980" s="81"/>
      <c r="R1980" s="81"/>
      <c r="S1980" s="91"/>
      <c r="T1980" s="91"/>
      <c r="U1980" s="91"/>
      <c r="V1980" s="91"/>
      <c r="W1980" s="91"/>
      <c r="X1980" s="91"/>
      <c r="Y1980" s="91"/>
      <c r="Z1980" s="91"/>
      <c r="AA1980" s="91"/>
      <c r="AB1980" s="91"/>
      <c r="AC1980" s="91"/>
      <c r="AD1980" s="91"/>
      <c r="AE1980" s="91"/>
      <c r="AF1980" s="91"/>
      <c r="AG1980" s="91"/>
    </row>
    <row r="1981" spans="1:33" ht="12.75">
      <c r="A1981" s="160"/>
      <c r="B1981" s="81"/>
      <c r="C1981" s="81"/>
      <c r="D1981" s="81"/>
      <c r="E1981" s="81"/>
      <c r="F1981" s="151"/>
      <c r="G1981" s="151"/>
      <c r="H1981" s="157"/>
      <c r="I1981" s="157"/>
      <c r="J1981" s="157"/>
      <c r="K1981" s="157"/>
      <c r="L1981" s="81"/>
      <c r="M1981" s="81"/>
      <c r="N1981" s="81"/>
      <c r="O1981" s="81"/>
      <c r="P1981" s="81"/>
      <c r="Q1981" s="81"/>
      <c r="R1981" s="81"/>
      <c r="S1981" s="91"/>
      <c r="T1981" s="91"/>
      <c r="U1981" s="91"/>
      <c r="V1981" s="91"/>
      <c r="W1981" s="91"/>
      <c r="X1981" s="91"/>
      <c r="Y1981" s="91"/>
      <c r="Z1981" s="91"/>
      <c r="AA1981" s="91"/>
      <c r="AB1981" s="91"/>
      <c r="AC1981" s="91"/>
      <c r="AD1981" s="91"/>
      <c r="AE1981" s="91"/>
      <c r="AF1981" s="91"/>
      <c r="AG1981" s="91"/>
    </row>
    <row r="1982" spans="1:33" s="203" customFormat="1" ht="13.5">
      <c r="A1982" s="196"/>
      <c r="B1982" s="113"/>
      <c r="C1982" s="113"/>
      <c r="D1982" s="113"/>
      <c r="E1982" s="81"/>
      <c r="F1982" s="151"/>
      <c r="G1982" s="151"/>
      <c r="H1982" s="157"/>
      <c r="I1982" s="157"/>
      <c r="J1982" s="169"/>
      <c r="K1982" s="169"/>
      <c r="L1982" s="113"/>
      <c r="M1982" s="113"/>
      <c r="N1982" s="113"/>
      <c r="O1982" s="113"/>
      <c r="P1982" s="113"/>
      <c r="Q1982" s="113"/>
      <c r="R1982" s="113"/>
      <c r="S1982" s="113"/>
      <c r="T1982" s="113"/>
      <c r="U1982" s="113"/>
      <c r="V1982" s="113"/>
      <c r="W1982" s="113"/>
      <c r="X1982" s="113"/>
      <c r="Y1982" s="113"/>
      <c r="Z1982" s="113"/>
      <c r="AA1982" s="113"/>
      <c r="AB1982" s="113"/>
      <c r="AC1982" s="113"/>
      <c r="AD1982" s="113"/>
      <c r="AE1982" s="113"/>
      <c r="AF1982" s="113"/>
      <c r="AG1982" s="113"/>
    </row>
    <row r="1983" spans="1:33" s="203" customFormat="1" ht="12.75" customHeight="1" hidden="1">
      <c r="A1983" s="196"/>
      <c r="B1983" s="81"/>
      <c r="C1983" s="113"/>
      <c r="D1983" s="113"/>
      <c r="E1983" s="81"/>
      <c r="F1983" s="151"/>
      <c r="G1983" s="151"/>
      <c r="H1983" s="157"/>
      <c r="I1983" s="157"/>
      <c r="J1983" s="169"/>
      <c r="K1983" s="169"/>
      <c r="L1983" s="113"/>
      <c r="M1983" s="113"/>
      <c r="N1983" s="113"/>
      <c r="O1983" s="113"/>
      <c r="P1983" s="113"/>
      <c r="Q1983" s="113"/>
      <c r="R1983" s="113"/>
      <c r="S1983" s="113"/>
      <c r="T1983" s="113"/>
      <c r="U1983" s="113"/>
      <c r="V1983" s="113"/>
      <c r="W1983" s="113"/>
      <c r="X1983" s="113"/>
      <c r="Y1983" s="113"/>
      <c r="Z1983" s="113"/>
      <c r="AA1983" s="113"/>
      <c r="AB1983" s="113"/>
      <c r="AC1983" s="113"/>
      <c r="AD1983" s="113"/>
      <c r="AE1983" s="113"/>
      <c r="AF1983" s="113"/>
      <c r="AG1983" s="113"/>
    </row>
    <row r="1984" spans="1:33" ht="10.5" customHeight="1">
      <c r="A1984" s="160"/>
      <c r="B1984" s="81"/>
      <c r="C1984" s="81"/>
      <c r="D1984" s="81"/>
      <c r="E1984" s="81"/>
      <c r="F1984" s="151"/>
      <c r="G1984" s="151"/>
      <c r="H1984" s="157"/>
      <c r="I1984" s="157"/>
      <c r="J1984" s="157"/>
      <c r="K1984" s="157"/>
      <c r="L1984" s="81"/>
      <c r="M1984" s="81"/>
      <c r="N1984" s="81"/>
      <c r="O1984" s="81"/>
      <c r="P1984" s="81"/>
      <c r="Q1984" s="81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</row>
    <row r="1985" spans="2:33" ht="15.75" customHeight="1">
      <c r="B1985" s="81"/>
      <c r="C1985" s="81"/>
      <c r="D1985" s="81"/>
      <c r="E1985" s="91"/>
      <c r="F1985" s="151"/>
      <c r="G1985" s="151"/>
      <c r="H1985" s="151"/>
      <c r="I1985" s="151"/>
      <c r="J1985" s="157"/>
      <c r="K1985" s="157"/>
      <c r="L1985" s="81"/>
      <c r="M1985" s="81"/>
      <c r="N1985" s="81"/>
      <c r="O1985" s="81"/>
      <c r="P1985" s="81"/>
      <c r="Q1985" s="81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</row>
    <row r="1986" spans="1:33" ht="12.75">
      <c r="A1986" s="160"/>
      <c r="B1986" s="91"/>
      <c r="C1986" s="81"/>
      <c r="D1986" s="81"/>
      <c r="E1986" s="91"/>
      <c r="F1986" s="151"/>
      <c r="G1986" s="151"/>
      <c r="H1986" s="151"/>
      <c r="I1986" s="151"/>
      <c r="J1986" s="157"/>
      <c r="K1986" s="157"/>
      <c r="L1986" s="81"/>
      <c r="M1986" s="81"/>
      <c r="N1986" s="81"/>
      <c r="O1986" s="81"/>
      <c r="P1986" s="81"/>
      <c r="Q1986" s="81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</row>
    <row r="1987" spans="1:33" ht="12.75">
      <c r="A1987" s="160"/>
      <c r="B1987" s="91"/>
      <c r="C1987" s="91"/>
      <c r="D1987" s="91"/>
      <c r="E1987" s="91"/>
      <c r="F1987" s="151"/>
      <c r="G1987" s="151"/>
      <c r="H1987" s="151"/>
      <c r="I1987" s="151"/>
      <c r="J1987" s="151"/>
      <c r="K1987" s="151"/>
      <c r="L1987" s="91"/>
      <c r="M1987" s="91"/>
      <c r="N1987" s="91"/>
      <c r="O1987" s="91"/>
      <c r="P1987" s="91"/>
      <c r="Q1987" s="91"/>
      <c r="R1987" s="91"/>
      <c r="S1987" s="91"/>
      <c r="T1987" s="91"/>
      <c r="U1987" s="91"/>
      <c r="V1987" s="91"/>
      <c r="W1987" s="91"/>
      <c r="X1987" s="91"/>
      <c r="Y1987" s="91"/>
      <c r="Z1987" s="91"/>
      <c r="AA1987" s="91"/>
      <c r="AB1987" s="91"/>
      <c r="AC1987" s="91"/>
      <c r="AD1987" s="91"/>
      <c r="AE1987" s="91"/>
      <c r="AF1987" s="91"/>
      <c r="AG1987" s="91"/>
    </row>
    <row r="1988" spans="1:33" ht="14.25" customHeight="1">
      <c r="A1988" s="160"/>
      <c r="B1988" s="81"/>
      <c r="C1988" s="81"/>
      <c r="D1988" s="81"/>
      <c r="E1988" s="81"/>
      <c r="F1988" s="151"/>
      <c r="G1988" s="151"/>
      <c r="H1988" s="157"/>
      <c r="I1988" s="157"/>
      <c r="J1988" s="157"/>
      <c r="K1988" s="157"/>
      <c r="L1988" s="81"/>
      <c r="M1988" s="81"/>
      <c r="N1988" s="81"/>
      <c r="O1988" s="81"/>
      <c r="P1988" s="81"/>
      <c r="Q1988" s="81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</row>
    <row r="1989" spans="1:33" ht="10.5" customHeight="1">
      <c r="A1989" s="160"/>
      <c r="B1989" s="81"/>
      <c r="C1989" s="81"/>
      <c r="D1989" s="81"/>
      <c r="E1989" s="81"/>
      <c r="F1989" s="151"/>
      <c r="G1989" s="151"/>
      <c r="H1989" s="157"/>
      <c r="I1989" s="157"/>
      <c r="J1989" s="157"/>
      <c r="K1989" s="157"/>
      <c r="L1989" s="81"/>
      <c r="M1989" s="81"/>
      <c r="N1989" s="81"/>
      <c r="O1989" s="81"/>
      <c r="P1989" s="81"/>
      <c r="Q1989" s="81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</row>
    <row r="1990" spans="1:33" ht="26.25" customHeight="1" hidden="1">
      <c r="A1990" s="160"/>
      <c r="B1990" s="77"/>
      <c r="C1990" s="81"/>
      <c r="D1990" s="81"/>
      <c r="E1990" s="81"/>
      <c r="F1990" s="151"/>
      <c r="G1990" s="151"/>
      <c r="H1990" s="157"/>
      <c r="I1990" s="157"/>
      <c r="J1990" s="157"/>
      <c r="K1990" s="157"/>
      <c r="L1990" s="81"/>
      <c r="M1990" s="81"/>
      <c r="N1990" s="81"/>
      <c r="O1990" s="81"/>
      <c r="P1990" s="81"/>
      <c r="Q1990" s="81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</row>
    <row r="1991" spans="1:33" ht="11.25" customHeight="1">
      <c r="A1991" s="160"/>
      <c r="B1991" s="81"/>
      <c r="C1991" s="81"/>
      <c r="D1991" s="81"/>
      <c r="E1991" s="81"/>
      <c r="F1991" s="151"/>
      <c r="G1991" s="151"/>
      <c r="H1991" s="157"/>
      <c r="I1991" s="157"/>
      <c r="J1991" s="157"/>
      <c r="K1991" s="157"/>
      <c r="L1991" s="81"/>
      <c r="M1991" s="81"/>
      <c r="N1991" s="81"/>
      <c r="O1991" s="81"/>
      <c r="P1991" s="81"/>
      <c r="Q1991" s="81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</row>
    <row r="1992" spans="1:33" ht="0.75" customHeight="1" hidden="1">
      <c r="A1992" s="160"/>
      <c r="B1992" s="68"/>
      <c r="C1992" s="81"/>
      <c r="D1992" s="81"/>
      <c r="E1992" s="81"/>
      <c r="F1992" s="151"/>
      <c r="G1992" s="151"/>
      <c r="H1992" s="157"/>
      <c r="I1992" s="157"/>
      <c r="J1992" s="157"/>
      <c r="K1992" s="157"/>
      <c r="L1992" s="81"/>
      <c r="M1992" s="81"/>
      <c r="N1992" s="81"/>
      <c r="O1992" s="81"/>
      <c r="P1992" s="81"/>
      <c r="Q1992" s="81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</row>
    <row r="1993" spans="1:33" ht="0.75" customHeight="1" hidden="1">
      <c r="A1993" s="160"/>
      <c r="B1993" s="81"/>
      <c r="C1993" s="81"/>
      <c r="D1993" s="81"/>
      <c r="E1993" s="81"/>
      <c r="F1993" s="151"/>
      <c r="G1993" s="151"/>
      <c r="H1993" s="157"/>
      <c r="I1993" s="157"/>
      <c r="J1993" s="157"/>
      <c r="K1993" s="157"/>
      <c r="L1993" s="81"/>
      <c r="M1993" s="81"/>
      <c r="N1993" s="81"/>
      <c r="O1993" s="81"/>
      <c r="P1993" s="81"/>
      <c r="Q1993" s="81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</row>
    <row r="1994" spans="1:33" ht="12.75" customHeight="1" hidden="1">
      <c r="A1994" s="160"/>
      <c r="B1994" s="81"/>
      <c r="C1994" s="81"/>
      <c r="D1994" s="81"/>
      <c r="E1994" s="81"/>
      <c r="F1994" s="151"/>
      <c r="G1994" s="151"/>
      <c r="H1994" s="157"/>
      <c r="I1994" s="157"/>
      <c r="J1994" s="157"/>
      <c r="K1994" s="157"/>
      <c r="L1994" s="81"/>
      <c r="M1994" s="81"/>
      <c r="N1994" s="81"/>
      <c r="O1994" s="81"/>
      <c r="P1994" s="81"/>
      <c r="Q1994" s="81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</row>
    <row r="1995" spans="1:33" ht="13.5" customHeight="1" hidden="1">
      <c r="A1995" s="160"/>
      <c r="B1995" s="81"/>
      <c r="C1995" s="81"/>
      <c r="D1995" s="81"/>
      <c r="E1995" s="91"/>
      <c r="F1995" s="151"/>
      <c r="G1995" s="151"/>
      <c r="H1995" s="151"/>
      <c r="I1995" s="151"/>
      <c r="J1995" s="157"/>
      <c r="K1995" s="157"/>
      <c r="L1995" s="81"/>
      <c r="M1995" s="81"/>
      <c r="N1995" s="81"/>
      <c r="O1995" s="81"/>
      <c r="P1995" s="81"/>
      <c r="Q1995" s="81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</row>
    <row r="1996" spans="1:33" ht="10.5" customHeight="1">
      <c r="A1996" s="160"/>
      <c r="B1996" s="81"/>
      <c r="C1996" s="81"/>
      <c r="D1996" s="81"/>
      <c r="E1996" s="91"/>
      <c r="F1996" s="151"/>
      <c r="G1996" s="151"/>
      <c r="H1996" s="151"/>
      <c r="I1996" s="151"/>
      <c r="J1996" s="157"/>
      <c r="K1996" s="157"/>
      <c r="L1996" s="81"/>
      <c r="M1996" s="81"/>
      <c r="N1996" s="81"/>
      <c r="O1996" s="81"/>
      <c r="P1996" s="81"/>
      <c r="Q1996" s="81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</row>
    <row r="1997" spans="1:33" ht="12.75">
      <c r="A1997" s="160"/>
      <c r="B1997" s="91"/>
      <c r="C1997" s="91"/>
      <c r="D1997" s="91"/>
      <c r="E1997" s="91"/>
      <c r="F1997" s="151"/>
      <c r="G1997" s="151"/>
      <c r="H1997" s="151"/>
      <c r="I1997" s="151"/>
      <c r="J1997" s="151"/>
      <c r="K1997" s="151"/>
      <c r="L1997" s="91"/>
      <c r="M1997" s="91"/>
      <c r="N1997" s="91"/>
      <c r="O1997" s="91"/>
      <c r="P1997" s="91"/>
      <c r="Q1997" s="91"/>
      <c r="R1997" s="91"/>
      <c r="S1997" s="91"/>
      <c r="T1997" s="91"/>
      <c r="U1997" s="91"/>
      <c r="V1997" s="91"/>
      <c r="W1997" s="91"/>
      <c r="X1997" s="91"/>
      <c r="Y1997" s="91"/>
      <c r="Z1997" s="91"/>
      <c r="AA1997" s="91"/>
      <c r="AB1997" s="91"/>
      <c r="AC1997" s="91"/>
      <c r="AD1997" s="91"/>
      <c r="AE1997" s="91"/>
      <c r="AF1997" s="91"/>
      <c r="AG1997" s="91"/>
    </row>
    <row r="1998" spans="1:33" ht="12.75">
      <c r="A1998" s="160"/>
      <c r="B1998" s="81"/>
      <c r="C1998" s="81"/>
      <c r="D1998" s="81"/>
      <c r="E1998" s="81"/>
      <c r="F1998" s="151"/>
      <c r="G1998" s="151"/>
      <c r="H1998" s="157"/>
      <c r="I1998" s="157"/>
      <c r="J1998" s="157"/>
      <c r="K1998" s="157"/>
      <c r="L1998" s="81"/>
      <c r="M1998" s="81"/>
      <c r="N1998" s="81"/>
      <c r="O1998" s="81"/>
      <c r="P1998" s="81"/>
      <c r="Q1998" s="81"/>
      <c r="R1998" s="81"/>
      <c r="S1998" s="91"/>
      <c r="T1998" s="91"/>
      <c r="U1998" s="91"/>
      <c r="V1998" s="91"/>
      <c r="W1998" s="91"/>
      <c r="X1998" s="91"/>
      <c r="Y1998" s="91"/>
      <c r="Z1998" s="91"/>
      <c r="AA1998" s="91"/>
      <c r="AB1998" s="91"/>
      <c r="AC1998" s="91"/>
      <c r="AD1998" s="91"/>
      <c r="AE1998" s="91"/>
      <c r="AF1998" s="91"/>
      <c r="AG1998" s="91"/>
    </row>
    <row r="1999" spans="1:33" ht="12.75">
      <c r="A1999" s="160"/>
      <c r="B1999" s="81"/>
      <c r="C1999" s="81"/>
      <c r="D1999" s="81"/>
      <c r="E1999" s="81"/>
      <c r="F1999" s="151"/>
      <c r="G1999" s="151"/>
      <c r="H1999" s="157"/>
      <c r="I1999" s="157"/>
      <c r="J1999" s="157"/>
      <c r="K1999" s="157"/>
      <c r="L1999" s="81"/>
      <c r="M1999" s="81"/>
      <c r="N1999" s="81"/>
      <c r="O1999" s="81"/>
      <c r="P1999" s="81"/>
      <c r="Q1999" s="81"/>
      <c r="R1999" s="81"/>
      <c r="S1999" s="91"/>
      <c r="T1999" s="91"/>
      <c r="U1999" s="91"/>
      <c r="V1999" s="91"/>
      <c r="W1999" s="91"/>
      <c r="X1999" s="91"/>
      <c r="Y1999" s="91"/>
      <c r="Z1999" s="91"/>
      <c r="AA1999" s="91"/>
      <c r="AB1999" s="91"/>
      <c r="AC1999" s="91"/>
      <c r="AD1999" s="91"/>
      <c r="AE1999" s="91"/>
      <c r="AF1999" s="91"/>
      <c r="AG1999" s="91"/>
    </row>
    <row r="2000" spans="1:33" ht="10.5" customHeight="1">
      <c r="A2000" s="160"/>
      <c r="B2000" s="113"/>
      <c r="C2000" s="113"/>
      <c r="D2000" s="113"/>
      <c r="E2000" s="81"/>
      <c r="F2000" s="151"/>
      <c r="G2000" s="151"/>
      <c r="H2000" s="157"/>
      <c r="I2000" s="157"/>
      <c r="J2000" s="169"/>
      <c r="K2000" s="169"/>
      <c r="L2000" s="113"/>
      <c r="M2000" s="113"/>
      <c r="N2000" s="113"/>
      <c r="O2000" s="113"/>
      <c r="P2000" s="113"/>
      <c r="Q2000" s="113"/>
      <c r="R2000" s="113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</row>
    <row r="2001" spans="1:33" ht="12.75" customHeight="1">
      <c r="A2001" s="160"/>
      <c r="B2001" s="81"/>
      <c r="C2001" s="81"/>
      <c r="D2001" s="113"/>
      <c r="E2001" s="81"/>
      <c r="F2001" s="151"/>
      <c r="G2001" s="151"/>
      <c r="H2001" s="157"/>
      <c r="I2001" s="157"/>
      <c r="J2001" s="169"/>
      <c r="K2001" s="169"/>
      <c r="L2001" s="113"/>
      <c r="M2001" s="113"/>
      <c r="N2001" s="113"/>
      <c r="O2001" s="113"/>
      <c r="P2001" s="113"/>
      <c r="Q2001" s="113"/>
      <c r="R2001" s="113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</row>
    <row r="2002" spans="1:33" ht="2.25" customHeight="1" hidden="1">
      <c r="A2002" s="160"/>
      <c r="B2002" s="81"/>
      <c r="C2002" s="81"/>
      <c r="D2002" s="81"/>
      <c r="E2002" s="81"/>
      <c r="F2002" s="151"/>
      <c r="G2002" s="151"/>
      <c r="H2002" s="157"/>
      <c r="I2002" s="157"/>
      <c r="J2002" s="157"/>
      <c r="K2002" s="81"/>
      <c r="L2002" s="81"/>
      <c r="M2002" s="81"/>
      <c r="N2002" s="81"/>
      <c r="O2002" s="81"/>
      <c r="P2002" s="81"/>
      <c r="Q2002" s="81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</row>
    <row r="2003" spans="1:33" ht="15" customHeight="1" hidden="1">
      <c r="A2003" s="160"/>
      <c r="B2003" s="77"/>
      <c r="C2003" s="81"/>
      <c r="D2003" s="81"/>
      <c r="E2003" s="91"/>
      <c r="F2003" s="151"/>
      <c r="G2003" s="151"/>
      <c r="H2003" s="151"/>
      <c r="I2003" s="151"/>
      <c r="J2003" s="157"/>
      <c r="K2003" s="81"/>
      <c r="L2003" s="81"/>
      <c r="M2003" s="81"/>
      <c r="N2003" s="81"/>
      <c r="O2003" s="81"/>
      <c r="P2003" s="81"/>
      <c r="Q2003" s="81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</row>
    <row r="2004" spans="1:33" ht="10.5" customHeight="1">
      <c r="A2004" s="160"/>
      <c r="B2004" s="81"/>
      <c r="C2004" s="81"/>
      <c r="D2004" s="81"/>
      <c r="E2004" s="91"/>
      <c r="F2004" s="151"/>
      <c r="G2004" s="151"/>
      <c r="H2004" s="151"/>
      <c r="I2004" s="151"/>
      <c r="J2004" s="157"/>
      <c r="K2004" s="81"/>
      <c r="L2004" s="81"/>
      <c r="M2004" s="81"/>
      <c r="N2004" s="81"/>
      <c r="O2004" s="81"/>
      <c r="P2004" s="81"/>
      <c r="Q2004" s="81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</row>
    <row r="2005" spans="1:33" ht="12.75">
      <c r="A2005" s="160"/>
      <c r="B2005" s="91"/>
      <c r="C2005" s="81"/>
      <c r="D2005" s="81"/>
      <c r="E2005" s="91"/>
      <c r="F2005" s="151"/>
      <c r="G2005" s="151"/>
      <c r="H2005" s="151"/>
      <c r="I2005" s="151"/>
      <c r="J2005" s="157"/>
      <c r="K2005" s="81"/>
      <c r="L2005" s="81"/>
      <c r="M2005" s="81"/>
      <c r="N2005" s="81"/>
      <c r="O2005" s="81"/>
      <c r="P2005" s="81"/>
      <c r="Q2005" s="81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</row>
    <row r="2006" spans="1:33" ht="12.75">
      <c r="A2006" s="160"/>
      <c r="B2006" s="91"/>
      <c r="C2006" s="91"/>
      <c r="D2006" s="91"/>
      <c r="E2006" s="91"/>
      <c r="F2006" s="151"/>
      <c r="G2006" s="151"/>
      <c r="H2006" s="151"/>
      <c r="I2006" s="151"/>
      <c r="J2006" s="151"/>
      <c r="K2006" s="91"/>
      <c r="L2006" s="91"/>
      <c r="M2006" s="91"/>
      <c r="N2006" s="91"/>
      <c r="O2006" s="91"/>
      <c r="P2006" s="91"/>
      <c r="Q2006" s="91"/>
      <c r="R2006" s="9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</row>
    <row r="2007" spans="1:33" ht="12.75" customHeight="1">
      <c r="A2007" s="160"/>
      <c r="B2007" s="81"/>
      <c r="C2007" s="81"/>
      <c r="D2007" s="81"/>
      <c r="E2007" s="81"/>
      <c r="F2007" s="151"/>
      <c r="G2007" s="151"/>
      <c r="H2007" s="157"/>
      <c r="I2007" s="157"/>
      <c r="J2007" s="157"/>
      <c r="K2007" s="81"/>
      <c r="L2007" s="81"/>
      <c r="M2007" s="81"/>
      <c r="N2007" s="81"/>
      <c r="O2007" s="81"/>
      <c r="P2007" s="81"/>
      <c r="Q2007" s="81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</row>
    <row r="2008" spans="1:33" ht="11.25" customHeight="1">
      <c r="A2008" s="160"/>
      <c r="B2008" s="81"/>
      <c r="C2008" s="81"/>
      <c r="D2008" s="81"/>
      <c r="E2008" s="81"/>
      <c r="F2008" s="151"/>
      <c r="G2008" s="151"/>
      <c r="H2008" s="157"/>
      <c r="I2008" s="157"/>
      <c r="J2008" s="157"/>
      <c r="K2008" s="81"/>
      <c r="L2008" s="81"/>
      <c r="M2008" s="81"/>
      <c r="N2008" s="81"/>
      <c r="O2008" s="81"/>
      <c r="P2008" s="81"/>
      <c r="Q2008" s="81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</row>
    <row r="2009" spans="1:33" ht="2.25" customHeight="1">
      <c r="A2009" s="160"/>
      <c r="B2009" s="81"/>
      <c r="C2009" s="81"/>
      <c r="D2009" s="81"/>
      <c r="E2009" s="81"/>
      <c r="F2009" s="151"/>
      <c r="G2009" s="151"/>
      <c r="H2009" s="157"/>
      <c r="I2009" s="157"/>
      <c r="J2009" s="157"/>
      <c r="K2009" s="81"/>
      <c r="L2009" s="81"/>
      <c r="M2009" s="81"/>
      <c r="N2009" s="81"/>
      <c r="O2009" s="81"/>
      <c r="P2009" s="81"/>
      <c r="Q2009" s="81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</row>
    <row r="2010" spans="1:33" ht="9.75" customHeight="1">
      <c r="A2010" s="160"/>
      <c r="B2010" s="81"/>
      <c r="C2010" s="81"/>
      <c r="D2010" s="81"/>
      <c r="E2010" s="81"/>
      <c r="F2010" s="151"/>
      <c r="G2010" s="151"/>
      <c r="H2010" s="157"/>
      <c r="I2010" s="157"/>
      <c r="J2010" s="157"/>
      <c r="K2010" s="81"/>
      <c r="L2010" s="81"/>
      <c r="M2010" s="81"/>
      <c r="N2010" s="81"/>
      <c r="O2010" s="81"/>
      <c r="P2010" s="81"/>
      <c r="Q2010" s="81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</row>
    <row r="2011" spans="1:33" ht="36" customHeight="1" hidden="1">
      <c r="A2011" s="160"/>
      <c r="B2011" s="77"/>
      <c r="C2011" s="81"/>
      <c r="D2011" s="81"/>
      <c r="E2011" s="81"/>
      <c r="F2011" s="151"/>
      <c r="G2011" s="151"/>
      <c r="H2011" s="151"/>
      <c r="I2011" s="151"/>
      <c r="J2011" s="157"/>
      <c r="K2011" s="81"/>
      <c r="L2011" s="81"/>
      <c r="M2011" s="81"/>
      <c r="N2011" s="81"/>
      <c r="O2011" s="81"/>
      <c r="P2011" s="81"/>
      <c r="Q2011" s="81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</row>
    <row r="2012" spans="1:33" ht="25.5" customHeight="1" hidden="1">
      <c r="A2012" s="160"/>
      <c r="B2012" s="81"/>
      <c r="C2012" s="81"/>
      <c r="D2012" s="81"/>
      <c r="E2012" s="81"/>
      <c r="F2012" s="151"/>
      <c r="G2012" s="151"/>
      <c r="H2012" s="151"/>
      <c r="I2012" s="151"/>
      <c r="J2012" s="157"/>
      <c r="K2012" s="81"/>
      <c r="L2012" s="81"/>
      <c r="M2012" s="81"/>
      <c r="N2012" s="81"/>
      <c r="O2012" s="81"/>
      <c r="P2012" s="81"/>
      <c r="Q2012" s="81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</row>
    <row r="2013" spans="1:33" ht="3" customHeight="1" hidden="1">
      <c r="A2013" s="160"/>
      <c r="B2013" s="64"/>
      <c r="C2013" s="81"/>
      <c r="D2013" s="81"/>
      <c r="E2013" s="81"/>
      <c r="F2013" s="151"/>
      <c r="G2013" s="151"/>
      <c r="H2013" s="151"/>
      <c r="I2013" s="151"/>
      <c r="J2013" s="157"/>
      <c r="K2013" s="81"/>
      <c r="L2013" s="81"/>
      <c r="M2013" s="81"/>
      <c r="N2013" s="81"/>
      <c r="O2013" s="81"/>
      <c r="P2013" s="81"/>
      <c r="Q2013" s="81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</row>
    <row r="2014" spans="1:33" ht="13.5" customHeight="1" hidden="1">
      <c r="A2014" s="160"/>
      <c r="B2014" s="81"/>
      <c r="C2014" s="81"/>
      <c r="D2014" s="81"/>
      <c r="E2014" s="81"/>
      <c r="F2014" s="151"/>
      <c r="G2014" s="151"/>
      <c r="H2014" s="151"/>
      <c r="I2014" s="151"/>
      <c r="J2014" s="157"/>
      <c r="K2014" s="81"/>
      <c r="L2014" s="81"/>
      <c r="M2014" s="81"/>
      <c r="N2014" s="81"/>
      <c r="O2014" s="81"/>
      <c r="P2014" s="81"/>
      <c r="Q2014" s="81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</row>
    <row r="2015" spans="1:33" ht="0.75" customHeight="1">
      <c r="A2015" s="160"/>
      <c r="B2015" s="81"/>
      <c r="C2015" s="81"/>
      <c r="D2015" s="81"/>
      <c r="E2015" s="91"/>
      <c r="F2015" s="151"/>
      <c r="G2015" s="151"/>
      <c r="H2015" s="151"/>
      <c r="I2015" s="151"/>
      <c r="J2015" s="157"/>
      <c r="K2015" s="81"/>
      <c r="L2015" s="81"/>
      <c r="M2015" s="81"/>
      <c r="N2015" s="81"/>
      <c r="O2015" s="81"/>
      <c r="P2015" s="81"/>
      <c r="Q2015" s="81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</row>
    <row r="2016" spans="1:33" ht="11.25" customHeight="1">
      <c r="A2016" s="160"/>
      <c r="B2016" s="81"/>
      <c r="C2016" s="81"/>
      <c r="D2016" s="81"/>
      <c r="E2016" s="91"/>
      <c r="F2016" s="151"/>
      <c r="G2016" s="151"/>
      <c r="H2016" s="151"/>
      <c r="I2016" s="151"/>
      <c r="J2016" s="157"/>
      <c r="K2016" s="81"/>
      <c r="L2016" s="81"/>
      <c r="M2016" s="81"/>
      <c r="N2016" s="81"/>
      <c r="O2016" s="81"/>
      <c r="P2016" s="81"/>
      <c r="Q2016" s="81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</row>
    <row r="2017" spans="1:33" ht="12" customHeight="1" hidden="1">
      <c r="A2017" s="160"/>
      <c r="B2017" s="81"/>
      <c r="C2017" s="81"/>
      <c r="D2017" s="81"/>
      <c r="E2017" s="91"/>
      <c r="F2017" s="151"/>
      <c r="G2017" s="151"/>
      <c r="H2017" s="151"/>
      <c r="I2017" s="151"/>
      <c r="J2017" s="157"/>
      <c r="K2017" s="81"/>
      <c r="L2017" s="81"/>
      <c r="M2017" s="81"/>
      <c r="N2017" s="81"/>
      <c r="O2017" s="81"/>
      <c r="P2017" s="81"/>
      <c r="Q2017" s="81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</row>
    <row r="2018" spans="1:33" ht="12.75">
      <c r="A2018" s="160"/>
      <c r="B2018" s="91"/>
      <c r="C2018" s="91"/>
      <c r="D2018" s="91"/>
      <c r="E2018" s="91"/>
      <c r="F2018" s="151"/>
      <c r="G2018" s="151"/>
      <c r="H2018" s="151"/>
      <c r="I2018" s="151"/>
      <c r="J2018" s="151"/>
      <c r="K2018" s="91"/>
      <c r="L2018" s="91"/>
      <c r="M2018" s="91"/>
      <c r="N2018" s="91"/>
      <c r="O2018" s="91"/>
      <c r="P2018" s="91"/>
      <c r="Q2018" s="91"/>
      <c r="R2018" s="9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</row>
    <row r="2019" spans="1:33" ht="12.75">
      <c r="A2019" s="160"/>
      <c r="B2019" s="81"/>
      <c r="C2019" s="81"/>
      <c r="D2019" s="81"/>
      <c r="E2019" s="81"/>
      <c r="F2019" s="151"/>
      <c r="G2019" s="151"/>
      <c r="H2019" s="157"/>
      <c r="I2019" s="157"/>
      <c r="J2019" s="157"/>
      <c r="K2019" s="81"/>
      <c r="L2019" s="81"/>
      <c r="M2019" s="81"/>
      <c r="N2019" s="81"/>
      <c r="O2019" s="81"/>
      <c r="P2019" s="81"/>
      <c r="Q2019" s="81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</row>
    <row r="2020" spans="1:33" ht="12.75">
      <c r="A2020" s="160"/>
      <c r="B2020" s="81"/>
      <c r="C2020" s="81"/>
      <c r="D2020" s="81"/>
      <c r="E2020" s="81"/>
      <c r="F2020" s="151"/>
      <c r="G2020" s="151"/>
      <c r="H2020" s="157"/>
      <c r="I2020" s="157"/>
      <c r="J2020" s="157"/>
      <c r="K2020" s="81"/>
      <c r="L2020" s="81"/>
      <c r="M2020" s="81"/>
      <c r="N2020" s="81"/>
      <c r="O2020" s="81"/>
      <c r="P2020" s="81"/>
      <c r="Q2020" s="81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</row>
    <row r="2021" spans="1:33" ht="12" customHeight="1">
      <c r="A2021" s="160"/>
      <c r="B2021" s="113"/>
      <c r="C2021" s="113"/>
      <c r="D2021" s="113"/>
      <c r="E2021" s="113"/>
      <c r="F2021" s="151"/>
      <c r="G2021" s="151"/>
      <c r="H2021" s="157"/>
      <c r="I2021" s="157"/>
      <c r="J2021" s="169"/>
      <c r="K2021" s="113"/>
      <c r="L2021" s="81"/>
      <c r="M2021" s="81"/>
      <c r="N2021" s="81"/>
      <c r="O2021" s="81"/>
      <c r="P2021" s="81"/>
      <c r="Q2021" s="81"/>
      <c r="R2021" s="113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</row>
    <row r="2022" spans="1:33" ht="12.75" customHeight="1">
      <c r="A2022" s="160"/>
      <c r="B2022" s="81"/>
      <c r="C2022" s="81"/>
      <c r="D2022" s="81"/>
      <c r="E2022" s="81"/>
      <c r="F2022" s="151"/>
      <c r="G2022" s="151"/>
      <c r="H2022" s="157"/>
      <c r="I2022" s="157"/>
      <c r="J2022" s="157"/>
      <c r="K2022" s="81"/>
      <c r="L2022" s="81"/>
      <c r="M2022" s="81"/>
      <c r="N2022" s="81"/>
      <c r="O2022" s="81"/>
      <c r="P2022" s="81"/>
      <c r="Q2022" s="81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</row>
    <row r="2023" spans="1:33" ht="0.75" customHeight="1" hidden="1">
      <c r="A2023" s="160"/>
      <c r="B2023" s="81"/>
      <c r="C2023" s="81"/>
      <c r="D2023" s="81"/>
      <c r="E2023" s="81"/>
      <c r="F2023" s="151"/>
      <c r="G2023" s="151"/>
      <c r="H2023" s="157"/>
      <c r="I2023" s="157"/>
      <c r="J2023" s="157"/>
      <c r="K2023" s="81"/>
      <c r="L2023" s="81"/>
      <c r="M2023" s="81"/>
      <c r="N2023" s="81"/>
      <c r="O2023" s="81"/>
      <c r="P2023" s="81"/>
      <c r="Q2023" s="81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</row>
    <row r="2024" spans="1:33" ht="15" customHeight="1" hidden="1">
      <c r="A2024" s="160"/>
      <c r="B2024" s="91"/>
      <c r="C2024" s="81"/>
      <c r="D2024" s="81"/>
      <c r="E2024" s="91"/>
      <c r="F2024" s="151"/>
      <c r="G2024" s="151"/>
      <c r="H2024" s="157"/>
      <c r="I2024" s="157"/>
      <c r="J2024" s="157"/>
      <c r="K2024" s="81"/>
      <c r="L2024" s="81"/>
      <c r="M2024" s="81"/>
      <c r="N2024" s="81"/>
      <c r="O2024" s="81"/>
      <c r="P2024" s="81"/>
      <c r="Q2024" s="81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</row>
    <row r="2025" spans="1:33" ht="13.5" customHeight="1" hidden="1">
      <c r="A2025" s="160"/>
      <c r="B2025" s="91"/>
      <c r="C2025" s="91"/>
      <c r="D2025" s="91"/>
      <c r="E2025" s="91"/>
      <c r="F2025" s="151"/>
      <c r="G2025" s="151"/>
      <c r="H2025" s="157"/>
      <c r="I2025" s="157"/>
      <c r="J2025" s="157"/>
      <c r="K2025" s="81"/>
      <c r="L2025" s="81"/>
      <c r="M2025" s="81"/>
      <c r="N2025" s="81"/>
      <c r="O2025" s="81"/>
      <c r="P2025" s="81"/>
      <c r="Q2025" s="81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</row>
    <row r="2026" spans="1:33" ht="15" customHeight="1" hidden="1">
      <c r="A2026" s="160"/>
      <c r="B2026" s="81"/>
      <c r="C2026" s="81"/>
      <c r="D2026" s="81"/>
      <c r="E2026" s="81"/>
      <c r="F2026" s="151"/>
      <c r="G2026" s="151"/>
      <c r="H2026" s="157"/>
      <c r="I2026" s="157"/>
      <c r="J2026" s="157"/>
      <c r="K2026" s="81"/>
      <c r="L2026" s="81"/>
      <c r="M2026" s="81"/>
      <c r="N2026" s="81"/>
      <c r="O2026" s="81"/>
      <c r="P2026" s="81"/>
      <c r="Q2026" s="81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</row>
    <row r="2027" spans="1:33" ht="15" customHeight="1" hidden="1">
      <c r="A2027" s="160"/>
      <c r="B2027" s="81"/>
      <c r="C2027" s="81"/>
      <c r="D2027" s="81"/>
      <c r="E2027" s="81"/>
      <c r="F2027" s="151"/>
      <c r="G2027" s="151"/>
      <c r="H2027" s="157"/>
      <c r="I2027" s="157"/>
      <c r="J2027" s="157"/>
      <c r="K2027" s="81"/>
      <c r="L2027" s="81"/>
      <c r="M2027" s="81"/>
      <c r="N2027" s="81"/>
      <c r="O2027" s="81"/>
      <c r="P2027" s="81"/>
      <c r="Q2027" s="81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</row>
    <row r="2028" spans="1:33" ht="9.75" customHeight="1" hidden="1">
      <c r="A2028" s="160"/>
      <c r="B2028" s="81"/>
      <c r="C2028" s="81"/>
      <c r="D2028" s="81"/>
      <c r="E2028" s="81"/>
      <c r="F2028" s="151"/>
      <c r="G2028" s="151"/>
      <c r="H2028" s="157"/>
      <c r="I2028" s="157"/>
      <c r="J2028" s="157"/>
      <c r="K2028" s="81"/>
      <c r="L2028" s="81"/>
      <c r="M2028" s="81"/>
      <c r="N2028" s="81"/>
      <c r="O2028" s="81"/>
      <c r="P2028" s="81"/>
      <c r="Q2028" s="81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</row>
    <row r="2029" spans="1:33" ht="37.5" customHeight="1" hidden="1">
      <c r="A2029" s="160"/>
      <c r="B2029" s="77"/>
      <c r="C2029" s="81"/>
      <c r="D2029" s="81"/>
      <c r="E2029" s="81"/>
      <c r="F2029" s="151"/>
      <c r="G2029" s="151"/>
      <c r="H2029" s="157"/>
      <c r="I2029" s="157"/>
      <c r="J2029" s="157"/>
      <c r="K2029" s="81"/>
      <c r="L2029" s="81"/>
      <c r="M2029" s="81"/>
      <c r="N2029" s="81"/>
      <c r="O2029" s="81"/>
      <c r="P2029" s="81"/>
      <c r="Q2029" s="81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</row>
    <row r="2030" spans="1:33" ht="5.25" customHeight="1" hidden="1">
      <c r="A2030" s="160"/>
      <c r="B2030" s="81"/>
      <c r="C2030" s="81"/>
      <c r="D2030" s="81"/>
      <c r="E2030" s="81"/>
      <c r="F2030" s="151"/>
      <c r="G2030" s="151"/>
      <c r="H2030" s="157"/>
      <c r="I2030" s="157"/>
      <c r="J2030" s="157"/>
      <c r="K2030" s="81"/>
      <c r="L2030" s="81"/>
      <c r="M2030" s="81"/>
      <c r="N2030" s="81"/>
      <c r="O2030" s="81"/>
      <c r="P2030" s="81"/>
      <c r="Q2030" s="81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</row>
    <row r="2031" spans="1:33" ht="12" customHeight="1" hidden="1">
      <c r="A2031" s="160"/>
      <c r="B2031" s="81"/>
      <c r="C2031" s="81"/>
      <c r="D2031" s="81"/>
      <c r="E2031" s="81"/>
      <c r="F2031" s="151"/>
      <c r="G2031" s="151"/>
      <c r="H2031" s="157"/>
      <c r="I2031" s="157"/>
      <c r="J2031" s="157"/>
      <c r="K2031" s="81"/>
      <c r="L2031" s="81"/>
      <c r="M2031" s="81"/>
      <c r="N2031" s="81"/>
      <c r="O2031" s="81"/>
      <c r="P2031" s="81"/>
      <c r="Q2031" s="81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</row>
    <row r="2032" spans="1:33" ht="0.75" customHeight="1" hidden="1">
      <c r="A2032" s="160"/>
      <c r="B2032" s="81"/>
      <c r="C2032" s="81"/>
      <c r="D2032" s="81"/>
      <c r="E2032" s="91"/>
      <c r="F2032" s="151"/>
      <c r="G2032" s="151"/>
      <c r="H2032" s="157"/>
      <c r="I2032" s="157"/>
      <c r="J2032" s="157"/>
      <c r="K2032" s="81"/>
      <c r="L2032" s="81"/>
      <c r="M2032" s="81"/>
      <c r="N2032" s="81"/>
      <c r="O2032" s="81"/>
      <c r="P2032" s="81"/>
      <c r="Q2032" s="81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</row>
    <row r="2033" spans="1:33" ht="11.25" customHeight="1" hidden="1">
      <c r="A2033" s="160"/>
      <c r="B2033" s="81"/>
      <c r="C2033" s="81"/>
      <c r="D2033" s="81"/>
      <c r="E2033" s="91"/>
      <c r="F2033" s="151"/>
      <c r="G2033" s="151"/>
      <c r="H2033" s="157"/>
      <c r="I2033" s="157"/>
      <c r="J2033" s="157"/>
      <c r="K2033" s="81"/>
      <c r="L2033" s="81"/>
      <c r="M2033" s="81"/>
      <c r="N2033" s="81"/>
      <c r="O2033" s="81"/>
      <c r="P2033" s="81"/>
      <c r="Q2033" s="81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</row>
    <row r="2034" spans="1:33" ht="12.75" customHeight="1" hidden="1">
      <c r="A2034" s="160"/>
      <c r="B2034" s="91"/>
      <c r="C2034" s="91"/>
      <c r="D2034" s="91"/>
      <c r="E2034" s="91"/>
      <c r="F2034" s="151"/>
      <c r="G2034" s="151"/>
      <c r="H2034" s="157"/>
      <c r="I2034" s="157"/>
      <c r="J2034" s="157"/>
      <c r="K2034" s="81"/>
      <c r="L2034" s="81"/>
      <c r="M2034" s="81"/>
      <c r="N2034" s="81"/>
      <c r="O2034" s="81"/>
      <c r="P2034" s="81"/>
      <c r="Q2034" s="81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</row>
    <row r="2035" spans="1:33" ht="12.75" customHeight="1" hidden="1">
      <c r="A2035" s="160"/>
      <c r="B2035" s="81"/>
      <c r="C2035" s="81"/>
      <c r="D2035" s="81"/>
      <c r="E2035" s="81"/>
      <c r="F2035" s="151"/>
      <c r="G2035" s="151"/>
      <c r="H2035" s="157"/>
      <c r="I2035" s="157"/>
      <c r="J2035" s="157"/>
      <c r="K2035" s="81"/>
      <c r="L2035" s="81"/>
      <c r="M2035" s="81"/>
      <c r="N2035" s="81"/>
      <c r="O2035" s="81"/>
      <c r="P2035" s="81"/>
      <c r="Q2035" s="81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</row>
    <row r="2036" spans="1:33" ht="15.75" customHeight="1" hidden="1">
      <c r="A2036" s="160"/>
      <c r="B2036" s="81"/>
      <c r="C2036" s="81"/>
      <c r="D2036" s="81"/>
      <c r="E2036" s="81"/>
      <c r="F2036" s="151"/>
      <c r="G2036" s="151"/>
      <c r="H2036" s="157"/>
      <c r="I2036" s="157"/>
      <c r="J2036" s="157"/>
      <c r="K2036" s="81"/>
      <c r="L2036" s="81"/>
      <c r="M2036" s="81"/>
      <c r="N2036" s="81"/>
      <c r="O2036" s="81"/>
      <c r="P2036" s="81"/>
      <c r="Q2036" s="81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</row>
    <row r="2037" spans="1:33" ht="12.75" customHeight="1" hidden="1">
      <c r="A2037" s="160"/>
      <c r="B2037" s="113"/>
      <c r="C2037" s="113"/>
      <c r="D2037" s="113"/>
      <c r="E2037" s="81"/>
      <c r="F2037" s="151"/>
      <c r="G2037" s="151"/>
      <c r="H2037" s="157"/>
      <c r="I2037" s="157"/>
      <c r="J2037" s="157"/>
      <c r="K2037" s="81"/>
      <c r="L2037" s="81"/>
      <c r="M2037" s="81"/>
      <c r="N2037" s="81"/>
      <c r="O2037" s="81"/>
      <c r="P2037" s="81"/>
      <c r="Q2037" s="81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</row>
    <row r="2038" spans="1:33" ht="15" customHeight="1" hidden="1">
      <c r="A2038" s="160"/>
      <c r="B2038" s="81"/>
      <c r="C2038" s="81"/>
      <c r="D2038" s="81"/>
      <c r="E2038" s="81"/>
      <c r="F2038" s="151"/>
      <c r="G2038" s="151"/>
      <c r="H2038" s="157"/>
      <c r="I2038" s="157"/>
      <c r="J2038" s="157"/>
      <c r="K2038" s="81"/>
      <c r="L2038" s="81"/>
      <c r="M2038" s="81"/>
      <c r="N2038" s="81"/>
      <c r="O2038" s="81"/>
      <c r="P2038" s="81"/>
      <c r="Q2038" s="81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</row>
    <row r="2039" spans="1:33" ht="1.5" customHeight="1" hidden="1">
      <c r="A2039" s="160"/>
      <c r="B2039" s="216"/>
      <c r="C2039" s="81"/>
      <c r="D2039" s="81"/>
      <c r="E2039" s="81"/>
      <c r="F2039" s="151"/>
      <c r="G2039" s="151"/>
      <c r="H2039" s="157"/>
      <c r="I2039" s="157"/>
      <c r="J2039" s="157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</row>
    <row r="2040" spans="1:33" ht="9.75" customHeight="1" hidden="1">
      <c r="A2040" s="160"/>
      <c r="B2040" s="81"/>
      <c r="C2040" s="81"/>
      <c r="D2040" s="81"/>
      <c r="E2040" s="81"/>
      <c r="F2040" s="151"/>
      <c r="G2040" s="151"/>
      <c r="H2040" s="157"/>
      <c r="I2040" s="157"/>
      <c r="J2040" s="157"/>
      <c r="K2040" s="81"/>
      <c r="L2040" s="81"/>
      <c r="M2040" s="81"/>
      <c r="N2040" s="81"/>
      <c r="O2040" s="81"/>
      <c r="P2040" s="81"/>
      <c r="Q2040" s="81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</row>
    <row r="2041" spans="1:33" ht="15" customHeight="1" hidden="1">
      <c r="A2041" s="160"/>
      <c r="B2041" s="91"/>
      <c r="C2041" s="81"/>
      <c r="D2041" s="81"/>
      <c r="E2041" s="91"/>
      <c r="F2041" s="151"/>
      <c r="G2041" s="151"/>
      <c r="H2041" s="157"/>
      <c r="I2041" s="157"/>
      <c r="J2041" s="157"/>
      <c r="K2041" s="81"/>
      <c r="L2041" s="81"/>
      <c r="M2041" s="81"/>
      <c r="N2041" s="81"/>
      <c r="O2041" s="81"/>
      <c r="P2041" s="81"/>
      <c r="Q2041" s="81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</row>
    <row r="2042" spans="1:33" ht="13.5" customHeight="1" hidden="1">
      <c r="A2042" s="160"/>
      <c r="B2042" s="91"/>
      <c r="C2042" s="91"/>
      <c r="D2042" s="91"/>
      <c r="E2042" s="91"/>
      <c r="F2042" s="151"/>
      <c r="G2042" s="151"/>
      <c r="H2042" s="157"/>
      <c r="I2042" s="157"/>
      <c r="J2042" s="157"/>
      <c r="K2042" s="81"/>
      <c r="L2042" s="81"/>
      <c r="M2042" s="81"/>
      <c r="N2042" s="81"/>
      <c r="O2042" s="81"/>
      <c r="P2042" s="81"/>
      <c r="Q2042" s="81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</row>
    <row r="2043" spans="1:33" ht="15" customHeight="1" hidden="1">
      <c r="A2043" s="160"/>
      <c r="B2043" s="81"/>
      <c r="C2043" s="81"/>
      <c r="D2043" s="81"/>
      <c r="E2043" s="81"/>
      <c r="F2043" s="151"/>
      <c r="G2043" s="151"/>
      <c r="H2043" s="157"/>
      <c r="I2043" s="157"/>
      <c r="J2043" s="157"/>
      <c r="K2043" s="81"/>
      <c r="L2043" s="81"/>
      <c r="M2043" s="81"/>
      <c r="N2043" s="81"/>
      <c r="O2043" s="81"/>
      <c r="P2043" s="81"/>
      <c r="Q2043" s="81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</row>
    <row r="2044" spans="1:33" ht="15" customHeight="1" hidden="1">
      <c r="A2044" s="160"/>
      <c r="B2044" s="81"/>
      <c r="C2044" s="81"/>
      <c r="D2044" s="81"/>
      <c r="E2044" s="81"/>
      <c r="F2044" s="151"/>
      <c r="G2044" s="151"/>
      <c r="H2044" s="157"/>
      <c r="I2044" s="157"/>
      <c r="J2044" s="157"/>
      <c r="K2044" s="81"/>
      <c r="L2044" s="81"/>
      <c r="M2044" s="81"/>
      <c r="N2044" s="81"/>
      <c r="O2044" s="81"/>
      <c r="P2044" s="81"/>
      <c r="Q2044" s="81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</row>
    <row r="2045" spans="1:33" ht="15" customHeight="1" hidden="1">
      <c r="A2045" s="160"/>
      <c r="B2045" s="81"/>
      <c r="C2045" s="81"/>
      <c r="D2045" s="81"/>
      <c r="E2045" s="81"/>
      <c r="F2045" s="151"/>
      <c r="G2045" s="151"/>
      <c r="H2045" s="157"/>
      <c r="I2045" s="157"/>
      <c r="J2045" s="157"/>
      <c r="K2045" s="81"/>
      <c r="L2045" s="81"/>
      <c r="M2045" s="81"/>
      <c r="N2045" s="81"/>
      <c r="O2045" s="81"/>
      <c r="P2045" s="81"/>
      <c r="Q2045" s="81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</row>
    <row r="2046" spans="1:33" ht="26.25" customHeight="1" hidden="1">
      <c r="A2046" s="160"/>
      <c r="B2046" s="77"/>
      <c r="C2046" s="81"/>
      <c r="D2046" s="81"/>
      <c r="E2046" s="81"/>
      <c r="F2046" s="151"/>
      <c r="G2046" s="151"/>
      <c r="H2046" s="157"/>
      <c r="I2046" s="157"/>
      <c r="J2046" s="157"/>
      <c r="K2046" s="81"/>
      <c r="L2046" s="81"/>
      <c r="M2046" s="81"/>
      <c r="N2046" s="81"/>
      <c r="O2046" s="81"/>
      <c r="P2046" s="81"/>
      <c r="Q2046" s="81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</row>
    <row r="2047" spans="1:33" ht="0.75" customHeight="1" hidden="1">
      <c r="A2047" s="160"/>
      <c r="B2047" s="81"/>
      <c r="C2047" s="81"/>
      <c r="D2047" s="81"/>
      <c r="E2047" s="81"/>
      <c r="F2047" s="151"/>
      <c r="G2047" s="151"/>
      <c r="H2047" s="157"/>
      <c r="I2047" s="157"/>
      <c r="J2047" s="157"/>
      <c r="K2047" s="81"/>
      <c r="L2047" s="81"/>
      <c r="M2047" s="81"/>
      <c r="N2047" s="81"/>
      <c r="O2047" s="81"/>
      <c r="P2047" s="81"/>
      <c r="Q2047" s="81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</row>
    <row r="2048" spans="1:33" ht="13.5" customHeight="1" hidden="1">
      <c r="A2048" s="160"/>
      <c r="B2048" s="81"/>
      <c r="C2048" s="81"/>
      <c r="D2048" s="81"/>
      <c r="E2048" s="81"/>
      <c r="F2048" s="151"/>
      <c r="G2048" s="151"/>
      <c r="H2048" s="157"/>
      <c r="I2048" s="157"/>
      <c r="J2048" s="157"/>
      <c r="K2048" s="81"/>
      <c r="L2048" s="81"/>
      <c r="M2048" s="81"/>
      <c r="N2048" s="81"/>
      <c r="O2048" s="81"/>
      <c r="P2048" s="81"/>
      <c r="Q2048" s="81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</row>
    <row r="2049" spans="1:33" ht="2.25" customHeight="1" hidden="1">
      <c r="A2049" s="160"/>
      <c r="B2049" s="81"/>
      <c r="C2049" s="81"/>
      <c r="D2049" s="81"/>
      <c r="E2049" s="91"/>
      <c r="F2049" s="151"/>
      <c r="G2049" s="151"/>
      <c r="H2049" s="157"/>
      <c r="I2049" s="157"/>
      <c r="J2049" s="157"/>
      <c r="K2049" s="81"/>
      <c r="L2049" s="81"/>
      <c r="M2049" s="81"/>
      <c r="N2049" s="81"/>
      <c r="O2049" s="81"/>
      <c r="P2049" s="81"/>
      <c r="Q2049" s="81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</row>
    <row r="2050" spans="1:33" ht="11.25" customHeight="1" hidden="1">
      <c r="A2050" s="160"/>
      <c r="B2050" s="81"/>
      <c r="C2050" s="81"/>
      <c r="D2050" s="81"/>
      <c r="E2050" s="91"/>
      <c r="F2050" s="151"/>
      <c r="G2050" s="151"/>
      <c r="H2050" s="157"/>
      <c r="I2050" s="157"/>
      <c r="J2050" s="157"/>
      <c r="K2050" s="81"/>
      <c r="L2050" s="81"/>
      <c r="M2050" s="81"/>
      <c r="N2050" s="81"/>
      <c r="O2050" s="81"/>
      <c r="P2050" s="81"/>
      <c r="Q2050" s="81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</row>
    <row r="2051" spans="1:33" ht="15" customHeight="1" hidden="1">
      <c r="A2051" s="160"/>
      <c r="B2051" s="91"/>
      <c r="C2051" s="91"/>
      <c r="D2051" s="91"/>
      <c r="E2051" s="91"/>
      <c r="F2051" s="151"/>
      <c r="G2051" s="151"/>
      <c r="H2051" s="157"/>
      <c r="I2051" s="157"/>
      <c r="J2051" s="157"/>
      <c r="K2051" s="81"/>
      <c r="L2051" s="81"/>
      <c r="M2051" s="81"/>
      <c r="N2051" s="81"/>
      <c r="O2051" s="81"/>
      <c r="P2051" s="81"/>
      <c r="Q2051" s="81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</row>
    <row r="2052" spans="1:33" ht="12.75" customHeight="1" hidden="1">
      <c r="A2052" s="160"/>
      <c r="B2052" s="81"/>
      <c r="C2052" s="81"/>
      <c r="D2052" s="81"/>
      <c r="E2052" s="81"/>
      <c r="F2052" s="151"/>
      <c r="G2052" s="151"/>
      <c r="H2052" s="157"/>
      <c r="I2052" s="157"/>
      <c r="J2052" s="157"/>
      <c r="K2052" s="81"/>
      <c r="L2052" s="81"/>
      <c r="M2052" s="81"/>
      <c r="N2052" s="81"/>
      <c r="O2052" s="81"/>
      <c r="P2052" s="81"/>
      <c r="Q2052" s="81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</row>
    <row r="2053" spans="1:33" ht="12.75" customHeight="1" hidden="1">
      <c r="A2053" s="160"/>
      <c r="B2053" s="81"/>
      <c r="C2053" s="81"/>
      <c r="D2053" s="81"/>
      <c r="E2053" s="81"/>
      <c r="F2053" s="151"/>
      <c r="G2053" s="151"/>
      <c r="H2053" s="157"/>
      <c r="I2053" s="157"/>
      <c r="J2053" s="157"/>
      <c r="K2053" s="81"/>
      <c r="L2053" s="81"/>
      <c r="M2053" s="81"/>
      <c r="N2053" s="81"/>
      <c r="O2053" s="81"/>
      <c r="P2053" s="81"/>
      <c r="Q2053" s="81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</row>
    <row r="2054" spans="1:33" ht="12" customHeight="1" hidden="1">
      <c r="A2054" s="160"/>
      <c r="B2054" s="113"/>
      <c r="C2054" s="113"/>
      <c r="D2054" s="113"/>
      <c r="E2054" s="81"/>
      <c r="F2054" s="151"/>
      <c r="G2054" s="151"/>
      <c r="H2054" s="157"/>
      <c r="I2054" s="157"/>
      <c r="J2054" s="157"/>
      <c r="K2054" s="81"/>
      <c r="L2054" s="81"/>
      <c r="M2054" s="81"/>
      <c r="N2054" s="81"/>
      <c r="O2054" s="81"/>
      <c r="P2054" s="81"/>
      <c r="Q2054" s="81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</row>
    <row r="2055" spans="1:33" ht="11.25" customHeight="1" hidden="1">
      <c r="A2055" s="160"/>
      <c r="B2055" s="113"/>
      <c r="C2055" s="113"/>
      <c r="D2055" s="113"/>
      <c r="E2055" s="81"/>
      <c r="F2055" s="151"/>
      <c r="G2055" s="151"/>
      <c r="H2055" s="157"/>
      <c r="I2055" s="157"/>
      <c r="J2055" s="157"/>
      <c r="K2055" s="81"/>
      <c r="L2055" s="81"/>
      <c r="M2055" s="81"/>
      <c r="N2055" s="81"/>
      <c r="O2055" s="81"/>
      <c r="P2055" s="81"/>
      <c r="Q2055" s="81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</row>
    <row r="2056" spans="1:33" ht="2.25" customHeight="1" hidden="1">
      <c r="A2056" s="160"/>
      <c r="B2056" s="81"/>
      <c r="C2056" s="81"/>
      <c r="D2056" s="81"/>
      <c r="E2056" s="81"/>
      <c r="F2056" s="151"/>
      <c r="G2056" s="151"/>
      <c r="H2056" s="157"/>
      <c r="I2056" s="157"/>
      <c r="J2056" s="157"/>
      <c r="K2056" s="81"/>
      <c r="L2056" s="81"/>
      <c r="M2056" s="81"/>
      <c r="N2056" s="81"/>
      <c r="O2056" s="81"/>
      <c r="P2056" s="81"/>
      <c r="Q2056" s="81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</row>
    <row r="2057" spans="1:33" ht="11.25" customHeight="1" hidden="1">
      <c r="A2057" s="160"/>
      <c r="B2057" s="81"/>
      <c r="C2057" s="81"/>
      <c r="D2057" s="81"/>
      <c r="E2057" s="81"/>
      <c r="F2057" s="151"/>
      <c r="G2057" s="151"/>
      <c r="H2057" s="157"/>
      <c r="I2057" s="157"/>
      <c r="J2057" s="157"/>
      <c r="K2057" s="81"/>
      <c r="L2057" s="81"/>
      <c r="M2057" s="81"/>
      <c r="N2057" s="81"/>
      <c r="O2057" s="81"/>
      <c r="P2057" s="81"/>
      <c r="Q2057" s="81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</row>
    <row r="2058" spans="1:33" ht="11.25" customHeight="1" hidden="1">
      <c r="A2058" s="160"/>
      <c r="B2058" s="125"/>
      <c r="C2058" s="81"/>
      <c r="D2058" s="81"/>
      <c r="E2058" s="91"/>
      <c r="F2058" s="151"/>
      <c r="G2058" s="151"/>
      <c r="H2058" s="157"/>
      <c r="I2058" s="157"/>
      <c r="J2058" s="157"/>
      <c r="K2058" s="81"/>
      <c r="L2058" s="81"/>
      <c r="M2058" s="81"/>
      <c r="N2058" s="81"/>
      <c r="O2058" s="81"/>
      <c r="P2058" s="81"/>
      <c r="Q2058" s="81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</row>
    <row r="2059" spans="1:33" ht="11.25" customHeight="1" hidden="1">
      <c r="A2059" s="160"/>
      <c r="B2059" s="91"/>
      <c r="C2059" s="91"/>
      <c r="D2059" s="91"/>
      <c r="E2059" s="91"/>
      <c r="F2059" s="151"/>
      <c r="G2059" s="151"/>
      <c r="H2059" s="157"/>
      <c r="I2059" s="157"/>
      <c r="J2059" s="157"/>
      <c r="K2059" s="81"/>
      <c r="L2059" s="81"/>
      <c r="M2059" s="81"/>
      <c r="N2059" s="81"/>
      <c r="O2059" s="81"/>
      <c r="P2059" s="81"/>
      <c r="Q2059" s="81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</row>
    <row r="2060" spans="1:33" ht="11.25" customHeight="1" hidden="1">
      <c r="A2060" s="160"/>
      <c r="B2060" s="81"/>
      <c r="C2060" s="81"/>
      <c r="D2060" s="81"/>
      <c r="E2060" s="81"/>
      <c r="F2060" s="151"/>
      <c r="G2060" s="151"/>
      <c r="H2060" s="157"/>
      <c r="I2060" s="157"/>
      <c r="J2060" s="157"/>
      <c r="K2060" s="81"/>
      <c r="L2060" s="81"/>
      <c r="M2060" s="81"/>
      <c r="N2060" s="81"/>
      <c r="O2060" s="81"/>
      <c r="P2060" s="81"/>
      <c r="Q2060" s="81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</row>
    <row r="2061" spans="1:33" ht="11.25" customHeight="1" hidden="1">
      <c r="A2061" s="160"/>
      <c r="B2061" s="81"/>
      <c r="C2061" s="81"/>
      <c r="D2061" s="81"/>
      <c r="E2061" s="81"/>
      <c r="F2061" s="151"/>
      <c r="G2061" s="151"/>
      <c r="H2061" s="157"/>
      <c r="I2061" s="157"/>
      <c r="J2061" s="157"/>
      <c r="K2061" s="81"/>
      <c r="L2061" s="81"/>
      <c r="M2061" s="81"/>
      <c r="N2061" s="81"/>
      <c r="O2061" s="81"/>
      <c r="P2061" s="81"/>
      <c r="Q2061" s="81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</row>
    <row r="2062" spans="1:33" ht="11.25" customHeight="1" hidden="1">
      <c r="A2062" s="160"/>
      <c r="B2062" s="81"/>
      <c r="C2062" s="81"/>
      <c r="D2062" s="81"/>
      <c r="E2062" s="81"/>
      <c r="F2062" s="151"/>
      <c r="G2062" s="151"/>
      <c r="H2062" s="157"/>
      <c r="I2062" s="157"/>
      <c r="J2062" s="157"/>
      <c r="K2062" s="81"/>
      <c r="L2062" s="81"/>
      <c r="M2062" s="81"/>
      <c r="N2062" s="81"/>
      <c r="O2062" s="81"/>
      <c r="P2062" s="81"/>
      <c r="Q2062" s="81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</row>
    <row r="2063" spans="1:33" ht="39" customHeight="1" hidden="1">
      <c r="A2063" s="160"/>
      <c r="B2063" s="77"/>
      <c r="C2063" s="81"/>
      <c r="D2063" s="81"/>
      <c r="E2063" s="81"/>
      <c r="F2063" s="151"/>
      <c r="G2063" s="151"/>
      <c r="H2063" s="157"/>
      <c r="I2063" s="157"/>
      <c r="J2063" s="157"/>
      <c r="K2063" s="81"/>
      <c r="L2063" s="81"/>
      <c r="M2063" s="81"/>
      <c r="N2063" s="81"/>
      <c r="O2063" s="81"/>
      <c r="P2063" s="81"/>
      <c r="Q2063" s="81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</row>
    <row r="2064" spans="1:33" ht="3" customHeight="1" hidden="1">
      <c r="A2064" s="160"/>
      <c r="B2064" s="81"/>
      <c r="C2064" s="81"/>
      <c r="D2064" s="81"/>
      <c r="E2064" s="81"/>
      <c r="F2064" s="151"/>
      <c r="G2064" s="151"/>
      <c r="H2064" s="157"/>
      <c r="I2064" s="157"/>
      <c r="J2064" s="157"/>
      <c r="K2064" s="81"/>
      <c r="L2064" s="81"/>
      <c r="M2064" s="81"/>
      <c r="N2064" s="81"/>
      <c r="O2064" s="81"/>
      <c r="P2064" s="81"/>
      <c r="Q2064" s="81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</row>
    <row r="2065" spans="1:33" ht="14.25" customHeight="1" hidden="1">
      <c r="A2065" s="160"/>
      <c r="B2065" s="81"/>
      <c r="C2065" s="81"/>
      <c r="D2065" s="81"/>
      <c r="E2065" s="81"/>
      <c r="F2065" s="151"/>
      <c r="G2065" s="151"/>
      <c r="H2065" s="157"/>
      <c r="I2065" s="157"/>
      <c r="J2065" s="157"/>
      <c r="K2065" s="81"/>
      <c r="L2065" s="81"/>
      <c r="M2065" s="81"/>
      <c r="N2065" s="81"/>
      <c r="O2065" s="81"/>
      <c r="P2065" s="81"/>
      <c r="Q2065" s="81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</row>
    <row r="2066" spans="1:33" ht="0.75" customHeight="1" hidden="1">
      <c r="A2066" s="160"/>
      <c r="B2066" s="81"/>
      <c r="C2066" s="81"/>
      <c r="D2066" s="81"/>
      <c r="E2066" s="91"/>
      <c r="F2066" s="151"/>
      <c r="G2066" s="151"/>
      <c r="H2066" s="157"/>
      <c r="I2066" s="157"/>
      <c r="J2066" s="157"/>
      <c r="K2066" s="81"/>
      <c r="L2066" s="81"/>
      <c r="M2066" s="81"/>
      <c r="N2066" s="81"/>
      <c r="O2066" s="81"/>
      <c r="P2066" s="81"/>
      <c r="Q2066" s="81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</row>
    <row r="2067" spans="1:33" ht="11.25" customHeight="1" hidden="1">
      <c r="A2067" s="160"/>
      <c r="B2067" s="81"/>
      <c r="C2067" s="81"/>
      <c r="D2067" s="81"/>
      <c r="E2067" s="91"/>
      <c r="F2067" s="151"/>
      <c r="G2067" s="151"/>
      <c r="H2067" s="157"/>
      <c r="I2067" s="157"/>
      <c r="J2067" s="157"/>
      <c r="K2067" s="81"/>
      <c r="L2067" s="81"/>
      <c r="M2067" s="81"/>
      <c r="N2067" s="81"/>
      <c r="O2067" s="81"/>
      <c r="P2067" s="81"/>
      <c r="Q2067" s="81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</row>
    <row r="2068" spans="1:33" ht="11.25" customHeight="1" hidden="1">
      <c r="A2068" s="160"/>
      <c r="B2068" s="91"/>
      <c r="C2068" s="91"/>
      <c r="D2068" s="91"/>
      <c r="E2068" s="91"/>
      <c r="F2068" s="151"/>
      <c r="G2068" s="151"/>
      <c r="H2068" s="157"/>
      <c r="I2068" s="157"/>
      <c r="J2068" s="157"/>
      <c r="K2068" s="81"/>
      <c r="L2068" s="81"/>
      <c r="M2068" s="81"/>
      <c r="N2068" s="81"/>
      <c r="O2068" s="81"/>
      <c r="P2068" s="81"/>
      <c r="Q2068" s="81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</row>
    <row r="2069" spans="1:33" ht="11.25" customHeight="1" hidden="1">
      <c r="A2069" s="160"/>
      <c r="B2069" s="81"/>
      <c r="C2069" s="81"/>
      <c r="D2069" s="81"/>
      <c r="E2069" s="81"/>
      <c r="F2069" s="151"/>
      <c r="G2069" s="151"/>
      <c r="H2069" s="157"/>
      <c r="I2069" s="157"/>
      <c r="J2069" s="157"/>
      <c r="K2069" s="81"/>
      <c r="L2069" s="81"/>
      <c r="M2069" s="81"/>
      <c r="N2069" s="81"/>
      <c r="O2069" s="81"/>
      <c r="P2069" s="81"/>
      <c r="Q2069" s="81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</row>
    <row r="2070" spans="1:33" ht="11.25" customHeight="1" hidden="1">
      <c r="A2070" s="160"/>
      <c r="B2070" s="81"/>
      <c r="C2070" s="81"/>
      <c r="D2070" s="81"/>
      <c r="E2070" s="81"/>
      <c r="F2070" s="151"/>
      <c r="G2070" s="151"/>
      <c r="H2070" s="157"/>
      <c r="I2070" s="157"/>
      <c r="J2070" s="157"/>
      <c r="K2070" s="81"/>
      <c r="L2070" s="81"/>
      <c r="M2070" s="81"/>
      <c r="N2070" s="81"/>
      <c r="O2070" s="81"/>
      <c r="P2070" s="81"/>
      <c r="Q2070" s="81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</row>
    <row r="2071" spans="1:33" ht="11.25" customHeight="1" hidden="1">
      <c r="A2071" s="160"/>
      <c r="B2071" s="113"/>
      <c r="C2071" s="113"/>
      <c r="D2071" s="113"/>
      <c r="E2071" s="81"/>
      <c r="F2071" s="151"/>
      <c r="G2071" s="151"/>
      <c r="H2071" s="157"/>
      <c r="I2071" s="157"/>
      <c r="J2071" s="157"/>
      <c r="K2071" s="81"/>
      <c r="L2071" s="81"/>
      <c r="M2071" s="81"/>
      <c r="N2071" s="81"/>
      <c r="O2071" s="81"/>
      <c r="P2071" s="81"/>
      <c r="Q2071" s="81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</row>
    <row r="2072" spans="1:33" ht="11.25" customHeight="1" hidden="1">
      <c r="A2072" s="160"/>
      <c r="B2072" s="81"/>
      <c r="C2072" s="113"/>
      <c r="D2072" s="113"/>
      <c r="E2072" s="81"/>
      <c r="F2072" s="151"/>
      <c r="G2072" s="151"/>
      <c r="H2072" s="157"/>
      <c r="I2072" s="157"/>
      <c r="J2072" s="157"/>
      <c r="K2072" s="81"/>
      <c r="L2072" s="81"/>
      <c r="M2072" s="81"/>
      <c r="N2072" s="81"/>
      <c r="O2072" s="81"/>
      <c r="P2072" s="81"/>
      <c r="Q2072" s="81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</row>
    <row r="2073" spans="1:33" ht="2.25" customHeight="1" hidden="1">
      <c r="A2073" s="160"/>
      <c r="B2073" s="81"/>
      <c r="C2073" s="81"/>
      <c r="D2073" s="81"/>
      <c r="E2073" s="81"/>
      <c r="F2073" s="151"/>
      <c r="G2073" s="151"/>
      <c r="H2073" s="157"/>
      <c r="I2073" s="157"/>
      <c r="J2073" s="157"/>
      <c r="K2073" s="81"/>
      <c r="L2073" s="81"/>
      <c r="M2073" s="81"/>
      <c r="N2073" s="81"/>
      <c r="O2073" s="81"/>
      <c r="P2073" s="81"/>
      <c r="Q2073" s="81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</row>
    <row r="2074" spans="1:33" ht="10.5" customHeight="1">
      <c r="A2074" s="160"/>
      <c r="B2074" s="81"/>
      <c r="C2074" s="81"/>
      <c r="D2074" s="81"/>
      <c r="E2074" s="81"/>
      <c r="F2074" s="151"/>
      <c r="G2074" s="151"/>
      <c r="H2074" s="157"/>
      <c r="I2074" s="157"/>
      <c r="J2074" s="157"/>
      <c r="K2074" s="81"/>
      <c r="L2074" s="81"/>
      <c r="M2074" s="81"/>
      <c r="N2074" s="81"/>
      <c r="O2074" s="81"/>
      <c r="P2074" s="81"/>
      <c r="Q2074" s="81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</row>
    <row r="2075" spans="1:33" ht="3.75" customHeight="1" hidden="1">
      <c r="A2075" s="160"/>
      <c r="B2075" s="81"/>
      <c r="C2075" s="81"/>
      <c r="D2075" s="81"/>
      <c r="E2075" s="81"/>
      <c r="F2075" s="151"/>
      <c r="G2075" s="151"/>
      <c r="H2075" s="157"/>
      <c r="I2075" s="157"/>
      <c r="J2075" s="157"/>
      <c r="K2075" s="81"/>
      <c r="L2075" s="81"/>
      <c r="M2075" s="81"/>
      <c r="N2075" s="81"/>
      <c r="O2075" s="81"/>
      <c r="P2075" s="81"/>
      <c r="Q2075" s="81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</row>
    <row r="2076" spans="1:33" ht="15" customHeight="1">
      <c r="A2076" s="160"/>
      <c r="B2076" s="91"/>
      <c r="C2076" s="91"/>
      <c r="D2076" s="91"/>
      <c r="E2076" s="91"/>
      <c r="F2076" s="151"/>
      <c r="G2076" s="151"/>
      <c r="H2076" s="151"/>
      <c r="I2076" s="151"/>
      <c r="J2076" s="151"/>
      <c r="K2076" s="91"/>
      <c r="L2076" s="91"/>
      <c r="M2076" s="91"/>
      <c r="N2076" s="91"/>
      <c r="O2076" s="91"/>
      <c r="P2076" s="91"/>
      <c r="Q2076" s="91"/>
      <c r="R2076" s="9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</row>
    <row r="2077" spans="1:33" ht="12.75">
      <c r="A2077" s="160"/>
      <c r="B2077" s="91"/>
      <c r="C2077" s="91"/>
      <c r="D2077" s="91"/>
      <c r="E2077" s="91"/>
      <c r="F2077" s="151"/>
      <c r="G2077" s="151"/>
      <c r="H2077" s="151"/>
      <c r="I2077" s="151"/>
      <c r="J2077" s="151"/>
      <c r="K2077" s="173"/>
      <c r="L2077" s="91"/>
      <c r="M2077" s="91"/>
      <c r="N2077" s="91"/>
      <c r="O2077" s="91"/>
      <c r="P2077" s="91"/>
      <c r="Q2077" s="91"/>
      <c r="R2077" s="91"/>
      <c r="S2077" s="91"/>
      <c r="T2077" s="91"/>
      <c r="U2077" s="91"/>
      <c r="V2077" s="91"/>
      <c r="W2077" s="91"/>
      <c r="X2077" s="91"/>
      <c r="Y2077" s="91"/>
      <c r="Z2077" s="91"/>
      <c r="AA2077" s="91"/>
      <c r="AB2077" s="91"/>
      <c r="AC2077" s="91"/>
      <c r="AD2077" s="91"/>
      <c r="AE2077" s="91"/>
      <c r="AF2077" s="91"/>
      <c r="AG2077" s="91"/>
    </row>
    <row r="2078" spans="1:36" ht="12.75" customHeight="1">
      <c r="A2078" s="160"/>
      <c r="B2078" s="81"/>
      <c r="C2078" s="81"/>
      <c r="D2078" s="81"/>
      <c r="E2078" s="81"/>
      <c r="F2078" s="151"/>
      <c r="G2078" s="151"/>
      <c r="H2078" s="157"/>
      <c r="I2078" s="157"/>
      <c r="J2078" s="157"/>
      <c r="K2078" s="81"/>
      <c r="L2078" s="81"/>
      <c r="M2078" s="81"/>
      <c r="N2078" s="81"/>
      <c r="O2078" s="81"/>
      <c r="P2078" s="81"/>
      <c r="Q2078" s="81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J2078" s="81"/>
    </row>
    <row r="2079" spans="1:36" ht="11.25" customHeight="1">
      <c r="A2079" s="160"/>
      <c r="B2079" s="81"/>
      <c r="C2079" s="81"/>
      <c r="D2079" s="81"/>
      <c r="E2079" s="81"/>
      <c r="F2079" s="151"/>
      <c r="G2079" s="151"/>
      <c r="H2079" s="157"/>
      <c r="I2079" s="157"/>
      <c r="J2079" s="157"/>
      <c r="K2079" s="81"/>
      <c r="L2079" s="81"/>
      <c r="M2079" s="81"/>
      <c r="N2079" s="81"/>
      <c r="O2079" s="81"/>
      <c r="P2079" s="81"/>
      <c r="Q2079" s="81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J2079" s="81"/>
    </row>
    <row r="2080" spans="2:11" ht="0.75" customHeight="1" hidden="1">
      <c r="B2080" s="77"/>
      <c r="C2080" s="81"/>
      <c r="D2080" s="81"/>
      <c r="E2080" s="81"/>
      <c r="F2080" s="151"/>
      <c r="G2080" s="151"/>
      <c r="H2080" s="157"/>
      <c r="I2080" s="157"/>
      <c r="J2080" s="157"/>
      <c r="K2080" s="157"/>
    </row>
    <row r="2081" spans="1:33" ht="24.75" customHeight="1" hidden="1">
      <c r="A2081" s="160"/>
      <c r="B2081" s="106"/>
      <c r="C2081" s="81"/>
      <c r="D2081" s="81"/>
      <c r="E2081" s="81"/>
      <c r="F2081" s="151"/>
      <c r="G2081" s="151"/>
      <c r="H2081" s="157"/>
      <c r="I2081" s="157"/>
      <c r="J2081" s="157"/>
      <c r="K2081" s="81"/>
      <c r="L2081" s="81"/>
      <c r="M2081" s="81"/>
      <c r="N2081" s="81"/>
      <c r="O2081" s="81"/>
      <c r="P2081" s="81"/>
      <c r="Q2081" s="81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</row>
    <row r="2082" spans="1:33" ht="2.25" customHeight="1" hidden="1">
      <c r="A2082" s="160"/>
      <c r="B2082" s="68"/>
      <c r="C2082" s="81"/>
      <c r="D2082" s="81"/>
      <c r="E2082" s="81"/>
      <c r="F2082" s="151"/>
      <c r="G2082" s="151"/>
      <c r="H2082" s="157"/>
      <c r="I2082" s="157"/>
      <c r="J2082" s="157"/>
      <c r="K2082" s="81"/>
      <c r="L2082" s="81"/>
      <c r="M2082" s="81"/>
      <c r="N2082" s="81"/>
      <c r="O2082" s="81"/>
      <c r="P2082" s="81"/>
      <c r="Q2082" s="81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</row>
    <row r="2083" spans="1:33" ht="2.25" customHeight="1" hidden="1">
      <c r="A2083" s="160"/>
      <c r="B2083" s="81"/>
      <c r="C2083" s="81"/>
      <c r="D2083" s="81"/>
      <c r="E2083" s="81"/>
      <c r="F2083" s="151"/>
      <c r="G2083" s="151"/>
      <c r="H2083" s="157"/>
      <c r="I2083" s="157"/>
      <c r="J2083" s="157"/>
      <c r="K2083" s="81"/>
      <c r="L2083" s="81"/>
      <c r="M2083" s="81"/>
      <c r="N2083" s="81"/>
      <c r="O2083" s="81"/>
      <c r="P2083" s="81"/>
      <c r="Q2083" s="81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</row>
    <row r="2084" spans="1:33" ht="0.75" customHeight="1">
      <c r="A2084" s="160"/>
      <c r="B2084" s="81"/>
      <c r="C2084" s="81"/>
      <c r="D2084" s="81"/>
      <c r="E2084" s="81"/>
      <c r="F2084" s="151"/>
      <c r="G2084" s="151"/>
      <c r="H2084" s="157"/>
      <c r="I2084" s="157"/>
      <c r="J2084" s="157"/>
      <c r="K2084" s="81"/>
      <c r="L2084" s="81"/>
      <c r="M2084" s="81"/>
      <c r="N2084" s="81"/>
      <c r="O2084" s="81"/>
      <c r="P2084" s="81"/>
      <c r="Q2084" s="81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</row>
    <row r="2085" spans="1:33" ht="0.75" customHeight="1" hidden="1">
      <c r="A2085" s="160"/>
      <c r="B2085" s="81"/>
      <c r="C2085" s="81"/>
      <c r="D2085" s="81"/>
      <c r="E2085" s="81"/>
      <c r="F2085" s="151"/>
      <c r="G2085" s="151"/>
      <c r="H2085" s="157"/>
      <c r="I2085" s="157"/>
      <c r="J2085" s="157"/>
      <c r="K2085" s="81"/>
      <c r="L2085" s="81"/>
      <c r="M2085" s="81"/>
      <c r="N2085" s="81"/>
      <c r="O2085" s="81"/>
      <c r="P2085" s="81"/>
      <c r="Q2085" s="81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</row>
    <row r="2086" spans="1:33" ht="21.75" customHeight="1" hidden="1">
      <c r="A2086" s="160"/>
      <c r="B2086" s="81"/>
      <c r="C2086" s="81"/>
      <c r="D2086" s="81"/>
      <c r="E2086" s="81"/>
      <c r="F2086" s="151"/>
      <c r="G2086" s="151"/>
      <c r="H2086" s="151"/>
      <c r="I2086" s="151"/>
      <c r="J2086" s="157"/>
      <c r="K2086" s="81"/>
      <c r="L2086" s="81"/>
      <c r="M2086" s="81"/>
      <c r="N2086" s="81"/>
      <c r="O2086" s="81"/>
      <c r="P2086" s="81"/>
      <c r="Q2086" s="81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</row>
    <row r="2087" spans="1:33" ht="10.5" customHeight="1">
      <c r="A2087" s="160"/>
      <c r="B2087" s="81"/>
      <c r="C2087" s="81"/>
      <c r="D2087" s="81"/>
      <c r="E2087" s="91"/>
      <c r="F2087" s="151"/>
      <c r="G2087" s="151"/>
      <c r="H2087" s="151"/>
      <c r="I2087" s="151"/>
      <c r="J2087" s="157"/>
      <c r="K2087" s="81"/>
      <c r="L2087" s="81"/>
      <c r="M2087" s="81"/>
      <c r="N2087" s="81"/>
      <c r="O2087" s="81"/>
      <c r="P2087" s="81"/>
      <c r="Q2087" s="81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</row>
    <row r="2088" spans="1:33" ht="13.5" customHeight="1">
      <c r="A2088" s="160"/>
      <c r="B2088" s="91"/>
      <c r="C2088" s="91"/>
      <c r="D2088" s="91"/>
      <c r="E2088" s="91"/>
      <c r="F2088" s="151"/>
      <c r="G2088" s="151"/>
      <c r="H2088" s="151"/>
      <c r="I2088" s="151"/>
      <c r="J2088" s="151"/>
      <c r="K2088" s="91"/>
      <c r="L2088" s="91"/>
      <c r="M2088" s="91"/>
      <c r="N2088" s="91"/>
      <c r="O2088" s="91"/>
      <c r="P2088" s="91"/>
      <c r="Q2088" s="91"/>
      <c r="R2088" s="91"/>
      <c r="S2088" s="91"/>
      <c r="T2088" s="91"/>
      <c r="U2088" s="91"/>
      <c r="V2088" s="91"/>
      <c r="W2088" s="91"/>
      <c r="X2088" s="91"/>
      <c r="Y2088" s="91"/>
      <c r="Z2088" s="91"/>
      <c r="AA2088" s="91"/>
      <c r="AB2088" s="91"/>
      <c r="AC2088" s="91"/>
      <c r="AD2088" s="91"/>
      <c r="AE2088" s="91"/>
      <c r="AF2088" s="91"/>
      <c r="AG2088" s="91"/>
    </row>
    <row r="2089" spans="1:33" ht="12.75">
      <c r="A2089" s="160"/>
      <c r="B2089" s="81"/>
      <c r="C2089" s="81"/>
      <c r="D2089" s="81"/>
      <c r="E2089" s="81"/>
      <c r="F2089" s="151"/>
      <c r="G2089" s="151"/>
      <c r="H2089" s="157"/>
      <c r="I2089" s="157"/>
      <c r="J2089" s="157"/>
      <c r="K2089" s="81"/>
      <c r="L2089" s="81"/>
      <c r="M2089" s="81"/>
      <c r="N2089" s="81"/>
      <c r="O2089" s="81"/>
      <c r="P2089" s="81"/>
      <c r="Q2089" s="81"/>
      <c r="R2089" s="81"/>
      <c r="S2089" s="91"/>
      <c r="T2089" s="91"/>
      <c r="U2089" s="91"/>
      <c r="V2089" s="91"/>
      <c r="W2089" s="91"/>
      <c r="X2089" s="91"/>
      <c r="Y2089" s="91"/>
      <c r="Z2089" s="91"/>
      <c r="AA2089" s="91"/>
      <c r="AB2089" s="91"/>
      <c r="AC2089" s="91"/>
      <c r="AD2089" s="91"/>
      <c r="AE2089" s="91"/>
      <c r="AF2089" s="91"/>
      <c r="AG2089" s="91"/>
    </row>
    <row r="2090" spans="1:33" ht="12.75" customHeight="1">
      <c r="A2090" s="160"/>
      <c r="B2090" s="81"/>
      <c r="C2090" s="81"/>
      <c r="D2090" s="81"/>
      <c r="E2090" s="81"/>
      <c r="F2090" s="151"/>
      <c r="G2090" s="151"/>
      <c r="H2090" s="157"/>
      <c r="I2090" s="157"/>
      <c r="J2090" s="157"/>
      <c r="K2090" s="81"/>
      <c r="L2090" s="81"/>
      <c r="M2090" s="81"/>
      <c r="N2090" s="81"/>
      <c r="O2090" s="81"/>
      <c r="P2090" s="81"/>
      <c r="Q2090" s="81"/>
      <c r="R2090" s="81"/>
      <c r="S2090" s="91"/>
      <c r="T2090" s="91"/>
      <c r="U2090" s="91"/>
      <c r="V2090" s="91"/>
      <c r="W2090" s="91"/>
      <c r="X2090" s="91"/>
      <c r="Y2090" s="91"/>
      <c r="Z2090" s="91"/>
      <c r="AA2090" s="91"/>
      <c r="AB2090" s="91"/>
      <c r="AC2090" s="91"/>
      <c r="AD2090" s="91"/>
      <c r="AE2090" s="91"/>
      <c r="AF2090" s="91"/>
      <c r="AG2090" s="91"/>
    </row>
    <row r="2091" spans="1:36" ht="13.5" customHeight="1">
      <c r="A2091" s="160"/>
      <c r="B2091" s="113"/>
      <c r="C2091" s="113"/>
      <c r="D2091" s="113"/>
      <c r="E2091" s="81"/>
      <c r="F2091" s="151"/>
      <c r="G2091" s="151"/>
      <c r="H2091" s="157"/>
      <c r="I2091" s="157"/>
      <c r="J2091" s="169"/>
      <c r="K2091" s="113"/>
      <c r="L2091" s="113"/>
      <c r="M2091" s="113"/>
      <c r="N2091" s="113"/>
      <c r="O2091" s="113"/>
      <c r="P2091" s="113"/>
      <c r="Q2091" s="113"/>
      <c r="R2091" s="113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J2091" s="81"/>
    </row>
    <row r="2092" spans="1:33" ht="12" customHeight="1">
      <c r="A2092" s="160"/>
      <c r="B2092" s="81"/>
      <c r="C2092" s="81"/>
      <c r="D2092" s="81"/>
      <c r="E2092" s="81"/>
      <c r="F2092" s="151"/>
      <c r="G2092" s="151"/>
      <c r="H2092" s="157"/>
      <c r="I2092" s="157"/>
      <c r="J2092" s="157"/>
      <c r="K2092" s="113"/>
      <c r="L2092" s="178"/>
      <c r="M2092" s="178"/>
      <c r="N2092" s="178"/>
      <c r="O2092" s="178"/>
      <c r="P2092" s="178"/>
      <c r="Q2092" s="178"/>
      <c r="R2092" s="113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</row>
    <row r="2093" spans="1:33" ht="12.75" customHeight="1">
      <c r="A2093" s="160"/>
      <c r="B2093" s="81"/>
      <c r="C2093" s="81"/>
      <c r="D2093" s="81"/>
      <c r="E2093" s="81"/>
      <c r="F2093" s="151"/>
      <c r="G2093" s="151"/>
      <c r="H2093" s="157"/>
      <c r="I2093" s="157"/>
      <c r="J2093" s="157"/>
      <c r="K2093" s="81"/>
      <c r="L2093" s="81"/>
      <c r="M2093" s="81"/>
      <c r="N2093" s="81"/>
      <c r="O2093" s="81"/>
      <c r="P2093" s="81"/>
      <c r="Q2093" s="81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</row>
    <row r="2094" spans="1:33" ht="12" customHeight="1">
      <c r="A2094" s="160"/>
      <c r="B2094" s="81"/>
      <c r="C2094" s="81"/>
      <c r="D2094" s="81"/>
      <c r="E2094" s="81"/>
      <c r="F2094" s="151"/>
      <c r="G2094" s="151"/>
      <c r="H2094" s="157"/>
      <c r="I2094" s="157"/>
      <c r="J2094" s="157"/>
      <c r="K2094" s="81"/>
      <c r="L2094" s="81"/>
      <c r="M2094" s="81"/>
      <c r="N2094" s="81"/>
      <c r="O2094" s="81"/>
      <c r="P2094" s="81"/>
      <c r="Q2094" s="81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</row>
    <row r="2095" spans="1:33" ht="1.5" customHeight="1">
      <c r="A2095" s="160"/>
      <c r="B2095" s="64"/>
      <c r="C2095" s="81"/>
      <c r="D2095" s="81"/>
      <c r="E2095" s="81"/>
      <c r="F2095" s="151"/>
      <c r="G2095" s="151"/>
      <c r="H2095" s="151"/>
      <c r="I2095" s="151"/>
      <c r="J2095" s="157"/>
      <c r="K2095" s="81"/>
      <c r="L2095" s="81"/>
      <c r="M2095" s="81"/>
      <c r="N2095" s="81"/>
      <c r="O2095" s="81"/>
      <c r="P2095" s="81"/>
      <c r="Q2095" s="81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</row>
    <row r="2096" spans="1:33" ht="0.75" customHeight="1" hidden="1">
      <c r="A2096" s="160"/>
      <c r="B2096" s="77"/>
      <c r="C2096" s="81"/>
      <c r="D2096" s="81"/>
      <c r="E2096" s="81"/>
      <c r="F2096" s="151"/>
      <c r="G2096" s="151"/>
      <c r="H2096" s="151"/>
      <c r="I2096" s="151"/>
      <c r="J2096" s="157"/>
      <c r="K2096" s="81"/>
      <c r="L2096" s="81"/>
      <c r="M2096" s="81"/>
      <c r="N2096" s="81"/>
      <c r="O2096" s="81"/>
      <c r="P2096" s="81"/>
      <c r="Q2096" s="81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</row>
    <row r="2097" spans="1:33" ht="60.75" customHeight="1" hidden="1">
      <c r="A2097" s="160"/>
      <c r="B2097" s="64"/>
      <c r="C2097" s="81"/>
      <c r="D2097" s="81"/>
      <c r="E2097" s="81"/>
      <c r="F2097" s="151"/>
      <c r="G2097" s="151"/>
      <c r="H2097" s="151"/>
      <c r="I2097" s="151"/>
      <c r="J2097" s="157"/>
      <c r="K2097" s="81"/>
      <c r="L2097" s="81"/>
      <c r="M2097" s="81"/>
      <c r="N2097" s="81"/>
      <c r="O2097" s="81"/>
      <c r="P2097" s="81"/>
      <c r="Q2097" s="81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</row>
    <row r="2098" spans="1:33" ht="22.5" customHeight="1">
      <c r="A2098" s="160"/>
      <c r="B2098" s="64"/>
      <c r="C2098" s="81"/>
      <c r="D2098" s="81"/>
      <c r="E2098" s="81"/>
      <c r="F2098" s="151"/>
      <c r="G2098" s="151"/>
      <c r="H2098" s="151"/>
      <c r="I2098" s="151"/>
      <c r="J2098" s="157"/>
      <c r="K2098" s="81"/>
      <c r="L2098" s="81"/>
      <c r="M2098" s="81"/>
      <c r="N2098" s="81"/>
      <c r="O2098" s="81"/>
      <c r="P2098" s="81"/>
      <c r="Q2098" s="81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</row>
    <row r="2099" spans="1:33" ht="27" customHeight="1" hidden="1">
      <c r="A2099" s="160"/>
      <c r="B2099" s="64"/>
      <c r="C2099" s="81"/>
      <c r="D2099" s="81"/>
      <c r="E2099" s="81"/>
      <c r="F2099" s="151"/>
      <c r="G2099" s="151"/>
      <c r="H2099" s="151"/>
      <c r="I2099" s="151"/>
      <c r="J2099" s="157"/>
      <c r="K2099" s="81"/>
      <c r="L2099" s="81"/>
      <c r="M2099" s="81"/>
      <c r="N2099" s="81"/>
      <c r="O2099" s="81"/>
      <c r="P2099" s="81"/>
      <c r="Q2099" s="81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</row>
    <row r="2100" spans="1:33" ht="12.75" customHeight="1">
      <c r="A2100" s="160"/>
      <c r="B2100" s="81"/>
      <c r="C2100" s="81"/>
      <c r="D2100" s="81"/>
      <c r="E2100" s="91"/>
      <c r="F2100" s="151"/>
      <c r="G2100" s="151"/>
      <c r="H2100" s="151"/>
      <c r="I2100" s="151"/>
      <c r="J2100" s="157"/>
      <c r="K2100" s="81"/>
      <c r="L2100" s="81"/>
      <c r="M2100" s="81"/>
      <c r="N2100" s="81"/>
      <c r="O2100" s="81"/>
      <c r="P2100" s="81"/>
      <c r="Q2100" s="81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</row>
    <row r="2101" spans="1:33" ht="25.5" customHeight="1">
      <c r="A2101" s="231"/>
      <c r="B2101" s="125"/>
      <c r="C2101" s="91"/>
      <c r="D2101" s="91"/>
      <c r="E2101" s="91"/>
      <c r="F2101" s="151"/>
      <c r="G2101" s="151"/>
      <c r="H2101" s="151"/>
      <c r="I2101" s="151"/>
      <c r="J2101" s="151"/>
      <c r="K2101" s="91"/>
      <c r="L2101" s="91"/>
      <c r="M2101" s="91"/>
      <c r="N2101" s="91"/>
      <c r="O2101" s="91"/>
      <c r="P2101" s="91"/>
      <c r="Q2101" s="91"/>
      <c r="R2101" s="91"/>
      <c r="S2101" s="81"/>
      <c r="T2101" s="81"/>
      <c r="U2101" s="91"/>
      <c r="V2101" s="91"/>
      <c r="W2101" s="91"/>
      <c r="X2101" s="91"/>
      <c r="Y2101" s="91"/>
      <c r="Z2101" s="91"/>
      <c r="AA2101" s="91"/>
      <c r="AB2101" s="91"/>
      <c r="AC2101" s="91"/>
      <c r="AD2101" s="91"/>
      <c r="AE2101" s="91"/>
      <c r="AF2101" s="91"/>
      <c r="AG2101" s="91"/>
    </row>
    <row r="2102" spans="1:33" ht="12" customHeight="1">
      <c r="A2102" s="160"/>
      <c r="B2102" s="91"/>
      <c r="C2102" s="91"/>
      <c r="D2102" s="91"/>
      <c r="E2102" s="91"/>
      <c r="F2102" s="151"/>
      <c r="G2102" s="151"/>
      <c r="H2102" s="151"/>
      <c r="I2102" s="151"/>
      <c r="J2102" s="151"/>
      <c r="K2102" s="91"/>
      <c r="L2102" s="91"/>
      <c r="M2102" s="91"/>
      <c r="N2102" s="91"/>
      <c r="O2102" s="91"/>
      <c r="P2102" s="91"/>
      <c r="Q2102" s="91"/>
      <c r="R2102" s="9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</row>
    <row r="2103" spans="1:33" ht="18" customHeight="1" hidden="1">
      <c r="A2103" s="160"/>
      <c r="B2103" s="81"/>
      <c r="C2103" s="81"/>
      <c r="D2103" s="81"/>
      <c r="E2103" s="91"/>
      <c r="F2103" s="151"/>
      <c r="G2103" s="151"/>
      <c r="H2103" s="151"/>
      <c r="I2103" s="151"/>
      <c r="J2103" s="157"/>
      <c r="K2103" s="81"/>
      <c r="L2103" s="81"/>
      <c r="M2103" s="81"/>
      <c r="N2103" s="81"/>
      <c r="O2103" s="81"/>
      <c r="P2103" s="81"/>
      <c r="Q2103" s="81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</row>
    <row r="2104" spans="1:33" ht="18" customHeight="1" hidden="1">
      <c r="A2104" s="160"/>
      <c r="B2104" s="81"/>
      <c r="C2104" s="81"/>
      <c r="D2104" s="81"/>
      <c r="E2104" s="91"/>
      <c r="F2104" s="151"/>
      <c r="G2104" s="151"/>
      <c r="H2104" s="151"/>
      <c r="I2104" s="151"/>
      <c r="J2104" s="157"/>
      <c r="K2104" s="81"/>
      <c r="L2104" s="81"/>
      <c r="M2104" s="81"/>
      <c r="N2104" s="81"/>
      <c r="O2104" s="81"/>
      <c r="P2104" s="81"/>
      <c r="Q2104" s="81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</row>
    <row r="2105" spans="1:33" ht="24.75" customHeight="1">
      <c r="A2105" s="160"/>
      <c r="B2105" s="77"/>
      <c r="C2105" s="81"/>
      <c r="D2105" s="81"/>
      <c r="E2105" s="81"/>
      <c r="F2105" s="151"/>
      <c r="G2105" s="151"/>
      <c r="H2105" s="157"/>
      <c r="I2105" s="157"/>
      <c r="J2105" s="157"/>
      <c r="K2105" s="81"/>
      <c r="L2105" s="81"/>
      <c r="M2105" s="81"/>
      <c r="N2105" s="81"/>
      <c r="O2105" s="81"/>
      <c r="P2105" s="81"/>
      <c r="Q2105" s="81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</row>
    <row r="2106" spans="1:33" ht="33" customHeight="1" hidden="1">
      <c r="A2106" s="160"/>
      <c r="B2106" s="68"/>
      <c r="C2106" s="81"/>
      <c r="D2106" s="81"/>
      <c r="E2106" s="91"/>
      <c r="F2106" s="151"/>
      <c r="G2106" s="151"/>
      <c r="H2106" s="151"/>
      <c r="I2106" s="151"/>
      <c r="J2106" s="157"/>
      <c r="K2106" s="81"/>
      <c r="L2106" s="81"/>
      <c r="M2106" s="81"/>
      <c r="N2106" s="81"/>
      <c r="O2106" s="81"/>
      <c r="P2106" s="81"/>
      <c r="Q2106" s="81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</row>
    <row r="2107" spans="1:33" ht="18" customHeight="1" hidden="1">
      <c r="A2107" s="160"/>
      <c r="B2107" s="81"/>
      <c r="C2107" s="81"/>
      <c r="D2107" s="81"/>
      <c r="E2107" s="91"/>
      <c r="F2107" s="151"/>
      <c r="G2107" s="151"/>
      <c r="H2107" s="151"/>
      <c r="I2107" s="151"/>
      <c r="J2107" s="157"/>
      <c r="K2107" s="81"/>
      <c r="L2107" s="81"/>
      <c r="M2107" s="81"/>
      <c r="N2107" s="81"/>
      <c r="O2107" s="81"/>
      <c r="P2107" s="81"/>
      <c r="Q2107" s="81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</row>
    <row r="2108" spans="1:33" ht="18" customHeight="1" hidden="1">
      <c r="A2108" s="160"/>
      <c r="B2108" s="81"/>
      <c r="C2108" s="81"/>
      <c r="D2108" s="81"/>
      <c r="E2108" s="91"/>
      <c r="F2108" s="151"/>
      <c r="G2108" s="151"/>
      <c r="H2108" s="151"/>
      <c r="I2108" s="151"/>
      <c r="J2108" s="157"/>
      <c r="K2108" s="81"/>
      <c r="L2108" s="81"/>
      <c r="M2108" s="81"/>
      <c r="N2108" s="81"/>
      <c r="O2108" s="81"/>
      <c r="P2108" s="81"/>
      <c r="Q2108" s="81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</row>
    <row r="2109" spans="1:33" ht="12" customHeight="1">
      <c r="A2109" s="160"/>
      <c r="B2109" s="81"/>
      <c r="C2109" s="81"/>
      <c r="D2109" s="81"/>
      <c r="E2109" s="91"/>
      <c r="F2109" s="151"/>
      <c r="G2109" s="151"/>
      <c r="H2109" s="151"/>
      <c r="I2109" s="151"/>
      <c r="J2109" s="157"/>
      <c r="K2109" s="81"/>
      <c r="L2109" s="81"/>
      <c r="M2109" s="81"/>
      <c r="N2109" s="81"/>
      <c r="O2109" s="81"/>
      <c r="P2109" s="81"/>
      <c r="Q2109" s="81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</row>
    <row r="2110" spans="1:33" ht="13.5" customHeight="1">
      <c r="A2110" s="160"/>
      <c r="B2110" s="91"/>
      <c r="C2110" s="91"/>
      <c r="D2110" s="91"/>
      <c r="E2110" s="91"/>
      <c r="F2110" s="151"/>
      <c r="G2110" s="151"/>
      <c r="H2110" s="151"/>
      <c r="I2110" s="151"/>
      <c r="J2110" s="151"/>
      <c r="K2110" s="91"/>
      <c r="L2110" s="91"/>
      <c r="M2110" s="91"/>
      <c r="N2110" s="91"/>
      <c r="O2110" s="91"/>
      <c r="P2110" s="91"/>
      <c r="Q2110" s="91"/>
      <c r="R2110" s="9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</row>
    <row r="2111" spans="1:33" ht="12.75" customHeight="1">
      <c r="A2111" s="160"/>
      <c r="B2111" s="81"/>
      <c r="C2111" s="81"/>
      <c r="D2111" s="81"/>
      <c r="E2111" s="81"/>
      <c r="F2111" s="151"/>
      <c r="G2111" s="151"/>
      <c r="H2111" s="151"/>
      <c r="I2111" s="151"/>
      <c r="J2111" s="151"/>
      <c r="K2111" s="91"/>
      <c r="L2111" s="81"/>
      <c r="M2111" s="81"/>
      <c r="N2111" s="81"/>
      <c r="O2111" s="81"/>
      <c r="P2111" s="81"/>
      <c r="Q2111" s="81"/>
      <c r="R2111" s="9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</row>
    <row r="2112" spans="1:33" ht="12.75" customHeight="1">
      <c r="A2112" s="160"/>
      <c r="B2112" s="81"/>
      <c r="C2112" s="81"/>
      <c r="D2112" s="81"/>
      <c r="E2112" s="81"/>
      <c r="F2112" s="151"/>
      <c r="G2112" s="151"/>
      <c r="H2112" s="157"/>
      <c r="I2112" s="157"/>
      <c r="J2112" s="157"/>
      <c r="K2112" s="81"/>
      <c r="L2112" s="81"/>
      <c r="M2112" s="81"/>
      <c r="N2112" s="81"/>
      <c r="O2112" s="81"/>
      <c r="P2112" s="81"/>
      <c r="Q2112" s="81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</row>
    <row r="2113" spans="1:33" s="203" customFormat="1" ht="12.75" customHeight="1">
      <c r="A2113" s="196"/>
      <c r="B2113" s="113"/>
      <c r="C2113" s="113"/>
      <c r="D2113" s="113"/>
      <c r="E2113" s="81"/>
      <c r="F2113" s="151"/>
      <c r="G2113" s="151"/>
      <c r="H2113" s="157"/>
      <c r="I2113" s="157"/>
      <c r="J2113" s="169"/>
      <c r="K2113" s="113"/>
      <c r="L2113" s="113"/>
      <c r="M2113" s="113"/>
      <c r="N2113" s="113"/>
      <c r="O2113" s="113"/>
      <c r="P2113" s="113"/>
      <c r="Q2113" s="113"/>
      <c r="R2113" s="113"/>
      <c r="S2113" s="113"/>
      <c r="T2113" s="113"/>
      <c r="U2113" s="113"/>
      <c r="V2113" s="113"/>
      <c r="W2113" s="113"/>
      <c r="X2113" s="113"/>
      <c r="Y2113" s="113"/>
      <c r="Z2113" s="113"/>
      <c r="AA2113" s="113"/>
      <c r="AB2113" s="113"/>
      <c r="AC2113" s="113"/>
      <c r="AD2113" s="113"/>
      <c r="AE2113" s="113"/>
      <c r="AF2113" s="113"/>
      <c r="AG2113" s="113"/>
    </row>
    <row r="2114" spans="1:33" s="203" customFormat="1" ht="26.25" customHeight="1" hidden="1">
      <c r="A2114" s="196"/>
      <c r="B2114" s="81"/>
      <c r="C2114" s="113"/>
      <c r="D2114" s="113"/>
      <c r="E2114" s="91"/>
      <c r="F2114" s="151"/>
      <c r="G2114" s="151"/>
      <c r="H2114" s="151"/>
      <c r="I2114" s="151"/>
      <c r="J2114" s="169"/>
      <c r="K2114" s="113"/>
      <c r="L2114" s="113"/>
      <c r="M2114" s="113"/>
      <c r="N2114" s="113"/>
      <c r="O2114" s="113"/>
      <c r="P2114" s="113"/>
      <c r="Q2114" s="113"/>
      <c r="R2114" s="113"/>
      <c r="S2114" s="113"/>
      <c r="T2114" s="113"/>
      <c r="U2114" s="113"/>
      <c r="V2114" s="113"/>
      <c r="W2114" s="113"/>
      <c r="X2114" s="113"/>
      <c r="Y2114" s="113"/>
      <c r="Z2114" s="113"/>
      <c r="AA2114" s="113"/>
      <c r="AB2114" s="113"/>
      <c r="AC2114" s="113"/>
      <c r="AD2114" s="113"/>
      <c r="AE2114" s="113"/>
      <c r="AF2114" s="113"/>
      <c r="AG2114" s="113"/>
    </row>
    <row r="2115" spans="1:33" ht="24.75" customHeight="1" hidden="1">
      <c r="A2115" s="196"/>
      <c r="B2115" s="81"/>
      <c r="C2115" s="81"/>
      <c r="D2115" s="81"/>
      <c r="E2115" s="91"/>
      <c r="F2115" s="151"/>
      <c r="G2115" s="151"/>
      <c r="H2115" s="151"/>
      <c r="I2115" s="151"/>
      <c r="J2115" s="157"/>
      <c r="K2115" s="81"/>
      <c r="L2115" s="81"/>
      <c r="M2115" s="81"/>
      <c r="N2115" s="81"/>
      <c r="O2115" s="81"/>
      <c r="P2115" s="81"/>
      <c r="Q2115" s="81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</row>
    <row r="2116" spans="1:33" ht="32.25" customHeight="1" hidden="1">
      <c r="A2116" s="196"/>
      <c r="B2116" s="64"/>
      <c r="C2116" s="81"/>
      <c r="D2116" s="81"/>
      <c r="E2116" s="91"/>
      <c r="F2116" s="151"/>
      <c r="G2116" s="151"/>
      <c r="H2116" s="151"/>
      <c r="I2116" s="151"/>
      <c r="J2116" s="157"/>
      <c r="K2116" s="81"/>
      <c r="L2116" s="81"/>
      <c r="M2116" s="81"/>
      <c r="N2116" s="81"/>
      <c r="O2116" s="81"/>
      <c r="P2116" s="81"/>
      <c r="Q2116" s="81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</row>
    <row r="2117" spans="1:33" ht="29.25" customHeight="1" hidden="1">
      <c r="A2117" s="196"/>
      <c r="B2117" s="64"/>
      <c r="C2117" s="81"/>
      <c r="D2117" s="81"/>
      <c r="E2117" s="91"/>
      <c r="F2117" s="151"/>
      <c r="G2117" s="151"/>
      <c r="H2117" s="151"/>
      <c r="I2117" s="151"/>
      <c r="J2117" s="157"/>
      <c r="K2117" s="81"/>
      <c r="L2117" s="81"/>
      <c r="M2117" s="81"/>
      <c r="N2117" s="81"/>
      <c r="O2117" s="81"/>
      <c r="P2117" s="81"/>
      <c r="Q2117" s="81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</row>
    <row r="2118" spans="1:33" ht="9" customHeight="1">
      <c r="A2118" s="160"/>
      <c r="B2118" s="81"/>
      <c r="C2118" s="81"/>
      <c r="D2118" s="81"/>
      <c r="E2118" s="91"/>
      <c r="F2118" s="151"/>
      <c r="G2118" s="151"/>
      <c r="H2118" s="151"/>
      <c r="I2118" s="151"/>
      <c r="J2118" s="157"/>
      <c r="K2118" s="81"/>
      <c r="L2118" s="81"/>
      <c r="M2118" s="81"/>
      <c r="N2118" s="81"/>
      <c r="O2118" s="81"/>
      <c r="P2118" s="81"/>
      <c r="Q2118" s="81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</row>
    <row r="2119" spans="1:33" ht="15.75" customHeight="1" hidden="1">
      <c r="A2119" s="160"/>
      <c r="B2119" s="91"/>
      <c r="C2119" s="81"/>
      <c r="D2119" s="81"/>
      <c r="E2119" s="91"/>
      <c r="F2119" s="151"/>
      <c r="G2119" s="151"/>
      <c r="H2119" s="151"/>
      <c r="I2119" s="151"/>
      <c r="J2119" s="157"/>
      <c r="K2119" s="81"/>
      <c r="L2119" s="81"/>
      <c r="M2119" s="81"/>
      <c r="N2119" s="81"/>
      <c r="O2119" s="81"/>
      <c r="P2119" s="81"/>
      <c r="Q2119" s="81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</row>
    <row r="2120" spans="1:33" ht="12.75" customHeight="1" hidden="1">
      <c r="A2120" s="160"/>
      <c r="B2120" s="91"/>
      <c r="C2120" s="91"/>
      <c r="D2120" s="91"/>
      <c r="E2120" s="91"/>
      <c r="F2120" s="151"/>
      <c r="G2120" s="151"/>
      <c r="H2120" s="151"/>
      <c r="I2120" s="151"/>
      <c r="J2120" s="151"/>
      <c r="K2120" s="91"/>
      <c r="L2120" s="91"/>
      <c r="M2120" s="91"/>
      <c r="N2120" s="91"/>
      <c r="O2120" s="91"/>
      <c r="P2120" s="91"/>
      <c r="Q2120" s="91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</row>
    <row r="2121" spans="1:33" ht="12.75" customHeight="1" hidden="1">
      <c r="A2121" s="160"/>
      <c r="B2121" s="81"/>
      <c r="C2121" s="81"/>
      <c r="D2121" s="81"/>
      <c r="E2121" s="81"/>
      <c r="F2121" s="151"/>
      <c r="G2121" s="151"/>
      <c r="H2121" s="157"/>
      <c r="I2121" s="157"/>
      <c r="J2121" s="157"/>
      <c r="K2121" s="81"/>
      <c r="L2121" s="81"/>
      <c r="M2121" s="81"/>
      <c r="N2121" s="81"/>
      <c r="O2121" s="81"/>
      <c r="P2121" s="81"/>
      <c r="Q2121" s="81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</row>
    <row r="2122" spans="1:33" ht="10.5" customHeight="1" hidden="1">
      <c r="A2122" s="160"/>
      <c r="B2122" s="81"/>
      <c r="C2122" s="81"/>
      <c r="D2122" s="81"/>
      <c r="E2122" s="81"/>
      <c r="F2122" s="151"/>
      <c r="G2122" s="151"/>
      <c r="H2122" s="157"/>
      <c r="I2122" s="157"/>
      <c r="J2122" s="157"/>
      <c r="K2122" s="81"/>
      <c r="L2122" s="81"/>
      <c r="M2122" s="81"/>
      <c r="N2122" s="81"/>
      <c r="O2122" s="81"/>
      <c r="P2122" s="81"/>
      <c r="Q2122" s="81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</row>
    <row r="2123" spans="1:33" ht="31.5" customHeight="1" hidden="1">
      <c r="A2123" s="160"/>
      <c r="B2123" s="77"/>
      <c r="C2123" s="81"/>
      <c r="D2123" s="81"/>
      <c r="E2123" s="91"/>
      <c r="F2123" s="151"/>
      <c r="G2123" s="151"/>
      <c r="H2123" s="151"/>
      <c r="I2123" s="151"/>
      <c r="J2123" s="157"/>
      <c r="K2123" s="81"/>
      <c r="L2123" s="81"/>
      <c r="M2123" s="81"/>
      <c r="N2123" s="81"/>
      <c r="O2123" s="81"/>
      <c r="P2123" s="81"/>
      <c r="Q2123" s="81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</row>
    <row r="2124" spans="1:33" ht="1.5" customHeight="1" hidden="1">
      <c r="A2124" s="160"/>
      <c r="B2124" s="81"/>
      <c r="C2124" s="81"/>
      <c r="D2124" s="81"/>
      <c r="E2124" s="91"/>
      <c r="F2124" s="151"/>
      <c r="G2124" s="151"/>
      <c r="H2124" s="151"/>
      <c r="I2124" s="151"/>
      <c r="J2124" s="157"/>
      <c r="K2124" s="81"/>
      <c r="L2124" s="81"/>
      <c r="M2124" s="81"/>
      <c r="N2124" s="81"/>
      <c r="O2124" s="81"/>
      <c r="P2124" s="81"/>
      <c r="Q2124" s="81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</row>
    <row r="2125" spans="1:33" ht="3" customHeight="1" hidden="1">
      <c r="A2125" s="160"/>
      <c r="B2125" s="81"/>
      <c r="C2125" s="81"/>
      <c r="D2125" s="81"/>
      <c r="E2125" s="91"/>
      <c r="F2125" s="151"/>
      <c r="G2125" s="151"/>
      <c r="H2125" s="151"/>
      <c r="I2125" s="151"/>
      <c r="J2125" s="157"/>
      <c r="K2125" s="81"/>
      <c r="L2125" s="81"/>
      <c r="M2125" s="81"/>
      <c r="N2125" s="81"/>
      <c r="O2125" s="81"/>
      <c r="P2125" s="81"/>
      <c r="Q2125" s="81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</row>
    <row r="2126" spans="1:33" ht="11.25" customHeight="1" hidden="1">
      <c r="A2126" s="160"/>
      <c r="B2126" s="81"/>
      <c r="C2126" s="81"/>
      <c r="D2126" s="81"/>
      <c r="E2126" s="91"/>
      <c r="F2126" s="151"/>
      <c r="G2126" s="151"/>
      <c r="H2126" s="151"/>
      <c r="I2126" s="151"/>
      <c r="J2126" s="157"/>
      <c r="K2126" s="81"/>
      <c r="L2126" s="81"/>
      <c r="M2126" s="81"/>
      <c r="N2126" s="81"/>
      <c r="O2126" s="81"/>
      <c r="P2126" s="81"/>
      <c r="Q2126" s="81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</row>
    <row r="2127" spans="1:33" ht="12" customHeight="1" hidden="1">
      <c r="A2127" s="160"/>
      <c r="B2127" s="91"/>
      <c r="C2127" s="91"/>
      <c r="D2127" s="91"/>
      <c r="E2127" s="91"/>
      <c r="F2127" s="151"/>
      <c r="G2127" s="151"/>
      <c r="H2127" s="151"/>
      <c r="I2127" s="151"/>
      <c r="J2127" s="151"/>
      <c r="K2127" s="91"/>
      <c r="L2127" s="91"/>
      <c r="M2127" s="91"/>
      <c r="N2127" s="91"/>
      <c r="O2127" s="91"/>
      <c r="P2127" s="91"/>
      <c r="Q2127" s="91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</row>
    <row r="2128" spans="1:33" ht="12.75" customHeight="1" hidden="1">
      <c r="A2128" s="160"/>
      <c r="B2128" s="81"/>
      <c r="C2128" s="81"/>
      <c r="D2128" s="81"/>
      <c r="E2128" s="81"/>
      <c r="F2128" s="151"/>
      <c r="G2128" s="151"/>
      <c r="H2128" s="157"/>
      <c r="I2128" s="157"/>
      <c r="J2128" s="157"/>
      <c r="K2128" s="81"/>
      <c r="L2128" s="81"/>
      <c r="M2128" s="81"/>
      <c r="N2128" s="81"/>
      <c r="O2128" s="81"/>
      <c r="P2128" s="81"/>
      <c r="Q2128" s="81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</row>
    <row r="2129" spans="1:33" ht="13.5" customHeight="1" hidden="1">
      <c r="A2129" s="160"/>
      <c r="B2129" s="81"/>
      <c r="C2129" s="81"/>
      <c r="D2129" s="81"/>
      <c r="E2129" s="91"/>
      <c r="F2129" s="151"/>
      <c r="G2129" s="151"/>
      <c r="H2129" s="151"/>
      <c r="I2129" s="151"/>
      <c r="J2129" s="157"/>
      <c r="K2129" s="81"/>
      <c r="L2129" s="81"/>
      <c r="M2129" s="81"/>
      <c r="N2129" s="81"/>
      <c r="O2129" s="81"/>
      <c r="P2129" s="81"/>
      <c r="Q2129" s="81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</row>
    <row r="2130" spans="1:33" ht="13.5" customHeight="1" hidden="1">
      <c r="A2130" s="196"/>
      <c r="B2130" s="81"/>
      <c r="C2130" s="81"/>
      <c r="D2130" s="81"/>
      <c r="E2130" s="81"/>
      <c r="F2130" s="151"/>
      <c r="G2130" s="151"/>
      <c r="H2130" s="157"/>
      <c r="I2130" s="157"/>
      <c r="J2130" s="157"/>
      <c r="K2130" s="81"/>
      <c r="L2130" s="81"/>
      <c r="M2130" s="81"/>
      <c r="N2130" s="81"/>
      <c r="O2130" s="81"/>
      <c r="P2130" s="81"/>
      <c r="Q2130" s="81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</row>
    <row r="2131" spans="1:33" ht="0.75" customHeight="1">
      <c r="A2131" s="196"/>
      <c r="B2131" s="64"/>
      <c r="C2131" s="113"/>
      <c r="D2131" s="113"/>
      <c r="E2131" s="113"/>
      <c r="F2131" s="151"/>
      <c r="G2131" s="151"/>
      <c r="H2131" s="151"/>
      <c r="I2131" s="151"/>
      <c r="J2131" s="157"/>
      <c r="K2131" s="81"/>
      <c r="L2131" s="81"/>
      <c r="M2131" s="81"/>
      <c r="N2131" s="81"/>
      <c r="O2131" s="81"/>
      <c r="P2131" s="81"/>
      <c r="Q2131" s="81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</row>
    <row r="2132" spans="1:33" ht="23.25" customHeight="1" hidden="1">
      <c r="A2132" s="160"/>
      <c r="B2132" s="125"/>
      <c r="C2132" s="81"/>
      <c r="D2132" s="81"/>
      <c r="E2132" s="91"/>
      <c r="F2132" s="151"/>
      <c r="G2132" s="151"/>
      <c r="H2132" s="151"/>
      <c r="I2132" s="151"/>
      <c r="J2132" s="177"/>
      <c r="K2132" s="179"/>
      <c r="L2132" s="179"/>
      <c r="M2132" s="179"/>
      <c r="N2132" s="179"/>
      <c r="O2132" s="179"/>
      <c r="P2132" s="179"/>
      <c r="Q2132" s="179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</row>
    <row r="2133" spans="1:33" ht="28.5" customHeight="1" hidden="1">
      <c r="A2133" s="196"/>
      <c r="B2133" s="91"/>
      <c r="C2133" s="91"/>
      <c r="D2133" s="91"/>
      <c r="E2133" s="91"/>
      <c r="F2133" s="151"/>
      <c r="G2133" s="151"/>
      <c r="H2133" s="232"/>
      <c r="I2133" s="232"/>
      <c r="J2133" s="232"/>
      <c r="K2133" s="180"/>
      <c r="L2133" s="180"/>
      <c r="M2133" s="180"/>
      <c r="N2133" s="180"/>
      <c r="O2133" s="180"/>
      <c r="P2133" s="180"/>
      <c r="Q2133" s="180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</row>
    <row r="2134" spans="1:33" ht="19.5" customHeight="1" hidden="1">
      <c r="A2134" s="196"/>
      <c r="B2134" s="81"/>
      <c r="C2134" s="81"/>
      <c r="D2134" s="81"/>
      <c r="E2134" s="81"/>
      <c r="F2134" s="151"/>
      <c r="G2134" s="151"/>
      <c r="H2134" s="157"/>
      <c r="I2134" s="157"/>
      <c r="J2134" s="177"/>
      <c r="K2134" s="179"/>
      <c r="L2134" s="179"/>
      <c r="M2134" s="179"/>
      <c r="N2134" s="179"/>
      <c r="O2134" s="179"/>
      <c r="P2134" s="179"/>
      <c r="Q2134" s="179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</row>
    <row r="2135" spans="1:33" ht="30.75" customHeight="1" hidden="1">
      <c r="A2135" s="196"/>
      <c r="B2135" s="87"/>
      <c r="C2135" s="81"/>
      <c r="D2135" s="81"/>
      <c r="E2135" s="81"/>
      <c r="F2135" s="151"/>
      <c r="G2135" s="151"/>
      <c r="H2135" s="157"/>
      <c r="I2135" s="157"/>
      <c r="J2135" s="177"/>
      <c r="K2135" s="179"/>
      <c r="L2135" s="179"/>
      <c r="M2135" s="179"/>
      <c r="N2135" s="179"/>
      <c r="O2135" s="179"/>
      <c r="P2135" s="179"/>
      <c r="Q2135" s="179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</row>
    <row r="2136" spans="1:33" ht="20.25" customHeight="1" hidden="1">
      <c r="A2136" s="196"/>
      <c r="B2136" s="91"/>
      <c r="C2136" s="91"/>
      <c r="D2136" s="91"/>
      <c r="E2136" s="91"/>
      <c r="F2136" s="151"/>
      <c r="G2136" s="151"/>
      <c r="H2136" s="232"/>
      <c r="I2136" s="232"/>
      <c r="J2136" s="232"/>
      <c r="K2136" s="180"/>
      <c r="L2136" s="180"/>
      <c r="M2136" s="180"/>
      <c r="N2136" s="180"/>
      <c r="O2136" s="180"/>
      <c r="P2136" s="180"/>
      <c r="Q2136" s="180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</row>
    <row r="2137" spans="1:17" s="91" customFormat="1" ht="25.5" customHeight="1" hidden="1">
      <c r="A2137" s="160"/>
      <c r="B2137" s="81"/>
      <c r="C2137" s="81"/>
      <c r="D2137" s="81"/>
      <c r="E2137" s="81"/>
      <c r="F2137" s="151"/>
      <c r="G2137" s="151"/>
      <c r="H2137" s="177"/>
      <c r="I2137" s="177"/>
      <c r="J2137" s="177"/>
      <c r="K2137" s="179"/>
      <c r="L2137" s="179"/>
      <c r="M2137" s="179"/>
      <c r="N2137" s="179"/>
      <c r="O2137" s="179"/>
      <c r="P2137" s="179"/>
      <c r="Q2137" s="179"/>
    </row>
    <row r="2138" spans="1:33" s="234" customFormat="1" ht="18.75" customHeight="1" hidden="1">
      <c r="A2138" s="233"/>
      <c r="B2138" s="81"/>
      <c r="C2138" s="81"/>
      <c r="D2138" s="81"/>
      <c r="E2138" s="81"/>
      <c r="F2138" s="151"/>
      <c r="G2138" s="151"/>
      <c r="H2138" s="157"/>
      <c r="I2138" s="157"/>
      <c r="J2138" s="177"/>
      <c r="K2138" s="179"/>
      <c r="L2138" s="179"/>
      <c r="M2138" s="179"/>
      <c r="N2138" s="179"/>
      <c r="O2138" s="179"/>
      <c r="P2138" s="179"/>
      <c r="Q2138" s="179"/>
      <c r="R2138" s="91"/>
      <c r="S2138" s="91"/>
      <c r="T2138" s="91"/>
      <c r="U2138" s="91"/>
      <c r="V2138" s="91"/>
      <c r="W2138" s="91"/>
      <c r="X2138" s="91"/>
      <c r="Y2138" s="91"/>
      <c r="Z2138" s="91"/>
      <c r="AA2138" s="91"/>
      <c r="AB2138" s="91"/>
      <c r="AC2138" s="91"/>
      <c r="AD2138" s="91"/>
      <c r="AE2138" s="91"/>
      <c r="AF2138" s="91"/>
      <c r="AG2138" s="91"/>
    </row>
    <row r="2139" spans="1:33" s="234" customFormat="1" ht="22.5" customHeight="1" hidden="1">
      <c r="A2139" s="233"/>
      <c r="B2139" s="113"/>
      <c r="C2139" s="81"/>
      <c r="D2139" s="81"/>
      <c r="E2139" s="81"/>
      <c r="F2139" s="151"/>
      <c r="G2139" s="151"/>
      <c r="H2139" s="157"/>
      <c r="I2139" s="157"/>
      <c r="J2139" s="177"/>
      <c r="K2139" s="179"/>
      <c r="L2139" s="179"/>
      <c r="M2139" s="179"/>
      <c r="N2139" s="179"/>
      <c r="O2139" s="179"/>
      <c r="P2139" s="179"/>
      <c r="Q2139" s="179"/>
      <c r="R2139" s="91"/>
      <c r="S2139" s="91"/>
      <c r="T2139" s="91"/>
      <c r="U2139" s="91"/>
      <c r="V2139" s="91"/>
      <c r="W2139" s="91"/>
      <c r="X2139" s="91"/>
      <c r="Y2139" s="91"/>
      <c r="Z2139" s="91"/>
      <c r="AA2139" s="91"/>
      <c r="AB2139" s="91"/>
      <c r="AC2139" s="91"/>
      <c r="AD2139" s="91"/>
      <c r="AE2139" s="91"/>
      <c r="AF2139" s="91"/>
      <c r="AG2139" s="91"/>
    </row>
    <row r="2140" spans="1:33" s="234" customFormat="1" ht="21" customHeight="1" hidden="1">
      <c r="A2140" s="160"/>
      <c r="B2140" s="91"/>
      <c r="C2140" s="81"/>
      <c r="D2140" s="81"/>
      <c r="E2140" s="91"/>
      <c r="F2140" s="151"/>
      <c r="G2140" s="151"/>
      <c r="H2140" s="151"/>
      <c r="I2140" s="151"/>
      <c r="J2140" s="157"/>
      <c r="K2140" s="81"/>
      <c r="L2140" s="179"/>
      <c r="M2140" s="179"/>
      <c r="N2140" s="179"/>
      <c r="O2140" s="179"/>
      <c r="P2140" s="179"/>
      <c r="Q2140" s="179"/>
      <c r="R2140" s="91"/>
      <c r="S2140" s="91"/>
      <c r="T2140" s="91"/>
      <c r="U2140" s="91"/>
      <c r="V2140" s="91"/>
      <c r="W2140" s="91"/>
      <c r="X2140" s="91"/>
      <c r="Y2140" s="91"/>
      <c r="Z2140" s="91"/>
      <c r="AA2140" s="91"/>
      <c r="AB2140" s="91"/>
      <c r="AC2140" s="91"/>
      <c r="AD2140" s="91"/>
      <c r="AE2140" s="91"/>
      <c r="AF2140" s="91"/>
      <c r="AG2140" s="91"/>
    </row>
    <row r="2141" spans="1:33" s="234" customFormat="1" ht="15" customHeight="1" hidden="1">
      <c r="A2141" s="160"/>
      <c r="B2141" s="91"/>
      <c r="C2141" s="91"/>
      <c r="D2141" s="91"/>
      <c r="E2141" s="91"/>
      <c r="F2141" s="151"/>
      <c r="G2141" s="151"/>
      <c r="H2141" s="151"/>
      <c r="I2141" s="151"/>
      <c r="J2141" s="151"/>
      <c r="K2141" s="91"/>
      <c r="L2141" s="179"/>
      <c r="M2141" s="179"/>
      <c r="N2141" s="179"/>
      <c r="O2141" s="179"/>
      <c r="P2141" s="179"/>
      <c r="Q2141" s="179"/>
      <c r="R2141" s="91"/>
      <c r="S2141" s="91"/>
      <c r="T2141" s="91"/>
      <c r="U2141" s="91"/>
      <c r="V2141" s="91"/>
      <c r="W2141" s="91"/>
      <c r="X2141" s="91"/>
      <c r="Y2141" s="91"/>
      <c r="Z2141" s="91"/>
      <c r="AA2141" s="91"/>
      <c r="AB2141" s="91"/>
      <c r="AC2141" s="91"/>
      <c r="AD2141" s="91"/>
      <c r="AE2141" s="91"/>
      <c r="AF2141" s="91"/>
      <c r="AG2141" s="91"/>
    </row>
    <row r="2142" spans="1:33" s="234" customFormat="1" ht="15" customHeight="1" hidden="1">
      <c r="A2142" s="160"/>
      <c r="B2142" s="81"/>
      <c r="C2142" s="81"/>
      <c r="D2142" s="81"/>
      <c r="E2142" s="81"/>
      <c r="F2142" s="151"/>
      <c r="G2142" s="151"/>
      <c r="H2142" s="151"/>
      <c r="I2142" s="151"/>
      <c r="J2142" s="157"/>
      <c r="K2142" s="81"/>
      <c r="L2142" s="179"/>
      <c r="M2142" s="179"/>
      <c r="N2142" s="179"/>
      <c r="O2142" s="179"/>
      <c r="P2142" s="179"/>
      <c r="Q2142" s="179"/>
      <c r="R2142" s="91"/>
      <c r="S2142" s="91"/>
      <c r="T2142" s="91"/>
      <c r="U2142" s="91"/>
      <c r="V2142" s="91"/>
      <c r="W2142" s="91"/>
      <c r="X2142" s="91"/>
      <c r="Y2142" s="91"/>
      <c r="Z2142" s="91"/>
      <c r="AA2142" s="91"/>
      <c r="AB2142" s="91"/>
      <c r="AC2142" s="91"/>
      <c r="AD2142" s="91"/>
      <c r="AE2142" s="91"/>
      <c r="AF2142" s="91"/>
      <c r="AG2142" s="91"/>
    </row>
    <row r="2143" spans="1:33" s="234" customFormat="1" ht="15" customHeight="1" hidden="1">
      <c r="A2143" s="160"/>
      <c r="B2143" s="81"/>
      <c r="C2143" s="81"/>
      <c r="D2143" s="81"/>
      <c r="E2143" s="91"/>
      <c r="F2143" s="151"/>
      <c r="G2143" s="151"/>
      <c r="H2143" s="151"/>
      <c r="I2143" s="151"/>
      <c r="J2143" s="157"/>
      <c r="K2143" s="81"/>
      <c r="L2143" s="179"/>
      <c r="M2143" s="179"/>
      <c r="N2143" s="179"/>
      <c r="O2143" s="179"/>
      <c r="P2143" s="179"/>
      <c r="Q2143" s="179"/>
      <c r="R2143" s="91"/>
      <c r="S2143" s="91"/>
      <c r="T2143" s="91"/>
      <c r="U2143" s="91"/>
      <c r="V2143" s="91"/>
      <c r="W2143" s="91"/>
      <c r="X2143" s="91"/>
      <c r="Y2143" s="91"/>
      <c r="Z2143" s="91"/>
      <c r="AA2143" s="91"/>
      <c r="AB2143" s="91"/>
      <c r="AC2143" s="91"/>
      <c r="AD2143" s="91"/>
      <c r="AE2143" s="91"/>
      <c r="AF2143" s="91"/>
      <c r="AG2143" s="91"/>
    </row>
    <row r="2144" spans="1:33" s="234" customFormat="1" ht="15" customHeight="1" hidden="1">
      <c r="A2144" s="160"/>
      <c r="B2144" s="81"/>
      <c r="C2144" s="81"/>
      <c r="D2144" s="81"/>
      <c r="E2144" s="91"/>
      <c r="F2144" s="151"/>
      <c r="G2144" s="151"/>
      <c r="H2144" s="151"/>
      <c r="I2144" s="151"/>
      <c r="J2144" s="157"/>
      <c r="K2144" s="81"/>
      <c r="L2144" s="179"/>
      <c r="M2144" s="179"/>
      <c r="N2144" s="179"/>
      <c r="O2144" s="179"/>
      <c r="P2144" s="179"/>
      <c r="Q2144" s="179"/>
      <c r="R2144" s="91"/>
      <c r="S2144" s="91"/>
      <c r="T2144" s="91"/>
      <c r="U2144" s="91"/>
      <c r="V2144" s="91"/>
      <c r="W2144" s="91"/>
      <c r="X2144" s="91"/>
      <c r="Y2144" s="91"/>
      <c r="Z2144" s="91"/>
      <c r="AA2144" s="91"/>
      <c r="AB2144" s="91"/>
      <c r="AC2144" s="91"/>
      <c r="AD2144" s="91"/>
      <c r="AE2144" s="91"/>
      <c r="AF2144" s="91"/>
      <c r="AG2144" s="91"/>
    </row>
    <row r="2145" spans="1:33" s="234" customFormat="1" ht="12" customHeight="1" hidden="1">
      <c r="A2145" s="160"/>
      <c r="B2145" s="81"/>
      <c r="C2145" s="81"/>
      <c r="D2145" s="81"/>
      <c r="E2145" s="91"/>
      <c r="F2145" s="151"/>
      <c r="G2145" s="151"/>
      <c r="H2145" s="151"/>
      <c r="I2145" s="151"/>
      <c r="J2145" s="157"/>
      <c r="K2145" s="81"/>
      <c r="L2145" s="179"/>
      <c r="M2145" s="179"/>
      <c r="N2145" s="179"/>
      <c r="O2145" s="179"/>
      <c r="P2145" s="179"/>
      <c r="Q2145" s="179"/>
      <c r="R2145" s="91"/>
      <c r="S2145" s="91"/>
      <c r="T2145" s="91"/>
      <c r="U2145" s="91"/>
      <c r="V2145" s="91"/>
      <c r="W2145" s="91"/>
      <c r="X2145" s="91"/>
      <c r="Y2145" s="91"/>
      <c r="Z2145" s="91"/>
      <c r="AA2145" s="91"/>
      <c r="AB2145" s="91"/>
      <c r="AC2145" s="91"/>
      <c r="AD2145" s="91"/>
      <c r="AE2145" s="91"/>
      <c r="AF2145" s="91"/>
      <c r="AG2145" s="91"/>
    </row>
    <row r="2146" spans="1:33" s="234" customFormat="1" ht="15" customHeight="1" hidden="1">
      <c r="A2146" s="160"/>
      <c r="B2146" s="91"/>
      <c r="C2146" s="91"/>
      <c r="D2146" s="91"/>
      <c r="E2146" s="91"/>
      <c r="F2146" s="151"/>
      <c r="G2146" s="151"/>
      <c r="H2146" s="151"/>
      <c r="I2146" s="151"/>
      <c r="J2146" s="151"/>
      <c r="K2146" s="91"/>
      <c r="L2146" s="179"/>
      <c r="M2146" s="179"/>
      <c r="N2146" s="179"/>
      <c r="O2146" s="179"/>
      <c r="P2146" s="179"/>
      <c r="Q2146" s="179"/>
      <c r="R2146" s="91"/>
      <c r="S2146" s="91"/>
      <c r="T2146" s="91"/>
      <c r="U2146" s="91"/>
      <c r="V2146" s="91"/>
      <c r="W2146" s="91"/>
      <c r="X2146" s="91"/>
      <c r="Y2146" s="91"/>
      <c r="Z2146" s="91"/>
      <c r="AA2146" s="91"/>
      <c r="AB2146" s="91"/>
      <c r="AC2146" s="91"/>
      <c r="AD2146" s="91"/>
      <c r="AE2146" s="91"/>
      <c r="AF2146" s="91"/>
      <c r="AG2146" s="91"/>
    </row>
    <row r="2147" spans="1:33" s="234" customFormat="1" ht="15" customHeight="1" hidden="1">
      <c r="A2147" s="160"/>
      <c r="B2147" s="81"/>
      <c r="C2147" s="81"/>
      <c r="D2147" s="81"/>
      <c r="E2147" s="81"/>
      <c r="F2147" s="151"/>
      <c r="G2147" s="151"/>
      <c r="H2147" s="151"/>
      <c r="I2147" s="151"/>
      <c r="J2147" s="157"/>
      <c r="K2147" s="81"/>
      <c r="L2147" s="179"/>
      <c r="M2147" s="179"/>
      <c r="N2147" s="179"/>
      <c r="O2147" s="179"/>
      <c r="P2147" s="179"/>
      <c r="Q2147" s="179"/>
      <c r="R2147" s="91"/>
      <c r="S2147" s="91"/>
      <c r="T2147" s="91"/>
      <c r="U2147" s="91"/>
      <c r="V2147" s="91"/>
      <c r="W2147" s="91"/>
      <c r="X2147" s="91"/>
      <c r="Y2147" s="91"/>
      <c r="Z2147" s="91"/>
      <c r="AA2147" s="91"/>
      <c r="AB2147" s="91"/>
      <c r="AC2147" s="91"/>
      <c r="AD2147" s="91"/>
      <c r="AE2147" s="91"/>
      <c r="AF2147" s="91"/>
      <c r="AG2147" s="91"/>
    </row>
    <row r="2148" spans="1:33" s="234" customFormat="1" ht="15" customHeight="1" hidden="1">
      <c r="A2148" s="160"/>
      <c r="B2148" s="81"/>
      <c r="C2148" s="81"/>
      <c r="D2148" s="81"/>
      <c r="E2148" s="91"/>
      <c r="F2148" s="151"/>
      <c r="G2148" s="151"/>
      <c r="H2148" s="151"/>
      <c r="I2148" s="151"/>
      <c r="J2148" s="157"/>
      <c r="K2148" s="81"/>
      <c r="L2148" s="179"/>
      <c r="M2148" s="179"/>
      <c r="N2148" s="179"/>
      <c r="O2148" s="179"/>
      <c r="P2148" s="179"/>
      <c r="Q2148" s="179"/>
      <c r="R2148" s="91"/>
      <c r="S2148" s="91"/>
      <c r="T2148" s="91"/>
      <c r="U2148" s="91"/>
      <c r="V2148" s="91"/>
      <c r="W2148" s="91"/>
      <c r="X2148" s="91"/>
      <c r="Y2148" s="91"/>
      <c r="Z2148" s="91"/>
      <c r="AA2148" s="91"/>
      <c r="AB2148" s="91"/>
      <c r="AC2148" s="91"/>
      <c r="AD2148" s="91"/>
      <c r="AE2148" s="91"/>
      <c r="AF2148" s="91"/>
      <c r="AG2148" s="91"/>
    </row>
    <row r="2149" spans="1:33" s="234" customFormat="1" ht="15" customHeight="1" hidden="1">
      <c r="A2149" s="196"/>
      <c r="B2149" s="81"/>
      <c r="C2149" s="81"/>
      <c r="D2149" s="81"/>
      <c r="E2149" s="91"/>
      <c r="F2149" s="151"/>
      <c r="G2149" s="151"/>
      <c r="H2149" s="151"/>
      <c r="I2149" s="151"/>
      <c r="J2149" s="157"/>
      <c r="K2149" s="157"/>
      <c r="L2149" s="179"/>
      <c r="M2149" s="179"/>
      <c r="N2149" s="179"/>
      <c r="O2149" s="179"/>
      <c r="P2149" s="179"/>
      <c r="Q2149" s="179"/>
      <c r="R2149" s="91"/>
      <c r="S2149" s="91"/>
      <c r="T2149" s="91"/>
      <c r="U2149" s="91"/>
      <c r="V2149" s="91"/>
      <c r="W2149" s="91"/>
      <c r="X2149" s="91"/>
      <c r="Y2149" s="91"/>
      <c r="Z2149" s="91"/>
      <c r="AA2149" s="91"/>
      <c r="AB2149" s="91"/>
      <c r="AC2149" s="91"/>
      <c r="AD2149" s="91"/>
      <c r="AE2149" s="91"/>
      <c r="AF2149" s="91"/>
      <c r="AG2149" s="91"/>
    </row>
    <row r="2150" spans="1:33" s="234" customFormat="1" ht="26.25" customHeight="1" hidden="1">
      <c r="A2150" s="196"/>
      <c r="B2150" s="77"/>
      <c r="C2150" s="81"/>
      <c r="D2150" s="81"/>
      <c r="E2150" s="81"/>
      <c r="F2150" s="151"/>
      <c r="G2150" s="151"/>
      <c r="H2150" s="151"/>
      <c r="I2150" s="151"/>
      <c r="J2150" s="157"/>
      <c r="K2150" s="157"/>
      <c r="L2150" s="179"/>
      <c r="M2150" s="179"/>
      <c r="N2150" s="179"/>
      <c r="O2150" s="179"/>
      <c r="P2150" s="179"/>
      <c r="Q2150" s="179"/>
      <c r="R2150" s="91"/>
      <c r="S2150" s="91"/>
      <c r="T2150" s="91"/>
      <c r="U2150" s="91"/>
      <c r="V2150" s="91"/>
      <c r="W2150" s="91"/>
      <c r="X2150" s="91"/>
      <c r="Y2150" s="91"/>
      <c r="Z2150" s="91"/>
      <c r="AA2150" s="91"/>
      <c r="AB2150" s="91"/>
      <c r="AC2150" s="91"/>
      <c r="AD2150" s="91"/>
      <c r="AE2150" s="91"/>
      <c r="AF2150" s="91"/>
      <c r="AG2150" s="91"/>
    </row>
    <row r="2151" spans="1:33" s="234" customFormat="1" ht="3.75" customHeight="1">
      <c r="A2151" s="196"/>
      <c r="B2151" s="81"/>
      <c r="C2151" s="81"/>
      <c r="D2151" s="81"/>
      <c r="E2151" s="91"/>
      <c r="F2151" s="151"/>
      <c r="G2151" s="151"/>
      <c r="H2151" s="151"/>
      <c r="I2151" s="151"/>
      <c r="J2151" s="157"/>
      <c r="K2151" s="157"/>
      <c r="L2151" s="179"/>
      <c r="M2151" s="179"/>
      <c r="N2151" s="179"/>
      <c r="O2151" s="179"/>
      <c r="P2151" s="179"/>
      <c r="Q2151" s="179"/>
      <c r="R2151" s="91"/>
      <c r="S2151" s="91"/>
      <c r="T2151" s="91"/>
      <c r="U2151" s="91"/>
      <c r="V2151" s="91"/>
      <c r="W2151" s="91"/>
      <c r="X2151" s="91"/>
      <c r="Y2151" s="91"/>
      <c r="Z2151" s="91"/>
      <c r="AA2151" s="91"/>
      <c r="AB2151" s="91"/>
      <c r="AC2151" s="91"/>
      <c r="AD2151" s="91"/>
      <c r="AE2151" s="91"/>
      <c r="AF2151" s="91"/>
      <c r="AG2151" s="91"/>
    </row>
    <row r="2152" spans="1:33" ht="12.75">
      <c r="A2152" s="160"/>
      <c r="B2152" s="91"/>
      <c r="C2152" s="81"/>
      <c r="D2152" s="81"/>
      <c r="E2152" s="91"/>
      <c r="F2152" s="151"/>
      <c r="G2152" s="151"/>
      <c r="H2152" s="151"/>
      <c r="I2152" s="151"/>
      <c r="J2152" s="157"/>
      <c r="K2152" s="81"/>
      <c r="L2152" s="81"/>
      <c r="M2152" s="81"/>
      <c r="N2152" s="81"/>
      <c r="O2152" s="81"/>
      <c r="P2152" s="81"/>
      <c r="Q2152" s="81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</row>
    <row r="2153" spans="1:33" ht="12.75">
      <c r="A2153" s="160"/>
      <c r="B2153" s="91"/>
      <c r="C2153" s="91"/>
      <c r="D2153" s="91"/>
      <c r="E2153" s="91"/>
      <c r="F2153" s="151"/>
      <c r="G2153" s="151"/>
      <c r="H2153" s="151"/>
      <c r="I2153" s="151"/>
      <c r="J2153" s="151"/>
      <c r="K2153" s="91"/>
      <c r="L2153" s="91"/>
      <c r="M2153" s="91"/>
      <c r="N2153" s="91"/>
      <c r="O2153" s="91"/>
      <c r="P2153" s="91"/>
      <c r="Q2153" s="91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</row>
    <row r="2154" spans="1:33" ht="12.75" customHeight="1">
      <c r="A2154" s="160"/>
      <c r="B2154" s="81"/>
      <c r="C2154" s="81"/>
      <c r="D2154" s="81"/>
      <c r="E2154" s="81"/>
      <c r="F2154" s="151"/>
      <c r="G2154" s="151"/>
      <c r="H2154" s="151"/>
      <c r="I2154" s="151"/>
      <c r="J2154" s="157"/>
      <c r="K2154" s="81"/>
      <c r="L2154" s="81"/>
      <c r="M2154" s="81"/>
      <c r="N2154" s="81"/>
      <c r="O2154" s="81"/>
      <c r="P2154" s="81"/>
      <c r="Q2154" s="81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</row>
    <row r="2155" spans="1:33" ht="12.75" customHeight="1">
      <c r="A2155" s="160"/>
      <c r="B2155" s="81"/>
      <c r="C2155" s="81"/>
      <c r="D2155" s="81"/>
      <c r="E2155" s="81"/>
      <c r="F2155" s="151"/>
      <c r="G2155" s="151"/>
      <c r="H2155" s="151"/>
      <c r="I2155" s="151"/>
      <c r="J2155" s="157"/>
      <c r="K2155" s="81"/>
      <c r="L2155" s="81"/>
      <c r="M2155" s="81"/>
      <c r="N2155" s="81"/>
      <c r="O2155" s="81"/>
      <c r="P2155" s="81"/>
      <c r="Q2155" s="81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</row>
    <row r="2156" spans="1:33" ht="14.25" customHeight="1" hidden="1">
      <c r="A2156" s="160"/>
      <c r="B2156" s="81"/>
      <c r="C2156" s="81"/>
      <c r="D2156" s="81"/>
      <c r="E2156" s="81"/>
      <c r="F2156" s="151"/>
      <c r="G2156" s="151"/>
      <c r="H2156" s="151"/>
      <c r="I2156" s="151"/>
      <c r="J2156" s="157"/>
      <c r="K2156" s="81"/>
      <c r="L2156" s="81"/>
      <c r="M2156" s="81"/>
      <c r="N2156" s="81"/>
      <c r="O2156" s="81"/>
      <c r="P2156" s="81"/>
      <c r="Q2156" s="81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</row>
    <row r="2157" spans="1:33" ht="14.25" customHeight="1" hidden="1">
      <c r="A2157" s="160"/>
      <c r="B2157" s="81"/>
      <c r="C2157" s="81"/>
      <c r="D2157" s="81"/>
      <c r="E2157" s="81"/>
      <c r="F2157" s="151"/>
      <c r="G2157" s="151"/>
      <c r="H2157" s="157"/>
      <c r="I2157" s="157"/>
      <c r="J2157" s="157"/>
      <c r="K2157" s="81"/>
      <c r="L2157" s="81"/>
      <c r="M2157" s="81"/>
      <c r="N2157" s="81"/>
      <c r="O2157" s="81"/>
      <c r="P2157" s="81"/>
      <c r="Q2157" s="81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</row>
    <row r="2158" spans="1:33" ht="9" customHeight="1">
      <c r="A2158" s="160"/>
      <c r="B2158" s="81"/>
      <c r="C2158" s="81"/>
      <c r="D2158" s="81"/>
      <c r="E2158" s="91"/>
      <c r="F2158" s="151"/>
      <c r="G2158" s="151"/>
      <c r="H2158" s="151"/>
      <c r="I2158" s="151"/>
      <c r="J2158" s="157"/>
      <c r="K2158" s="81"/>
      <c r="L2158" s="81"/>
      <c r="M2158" s="81"/>
      <c r="N2158" s="81"/>
      <c r="O2158" s="81"/>
      <c r="P2158" s="81"/>
      <c r="Q2158" s="81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</row>
    <row r="2159" spans="1:33" ht="12.75">
      <c r="A2159" s="160"/>
      <c r="B2159" s="91"/>
      <c r="C2159" s="91"/>
      <c r="D2159" s="91"/>
      <c r="E2159" s="91"/>
      <c r="F2159" s="151"/>
      <c r="G2159" s="151"/>
      <c r="H2159" s="151"/>
      <c r="I2159" s="151"/>
      <c r="J2159" s="151"/>
      <c r="K2159" s="91"/>
      <c r="L2159" s="91"/>
      <c r="M2159" s="91"/>
      <c r="N2159" s="91"/>
      <c r="O2159" s="91"/>
      <c r="P2159" s="91"/>
      <c r="Q2159" s="91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</row>
    <row r="2160" spans="1:33" ht="12.75" customHeight="1">
      <c r="A2160" s="160"/>
      <c r="B2160" s="81"/>
      <c r="C2160" s="81"/>
      <c r="D2160" s="81"/>
      <c r="E2160" s="81"/>
      <c r="F2160" s="151"/>
      <c r="G2160" s="151"/>
      <c r="H2160" s="157"/>
      <c r="I2160" s="157"/>
      <c r="J2160" s="157"/>
      <c r="K2160" s="81"/>
      <c r="L2160" s="81"/>
      <c r="M2160" s="81"/>
      <c r="N2160" s="81"/>
      <c r="O2160" s="81"/>
      <c r="P2160" s="81"/>
      <c r="Q2160" s="81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</row>
    <row r="2161" spans="1:33" ht="15" customHeight="1" hidden="1">
      <c r="A2161" s="160"/>
      <c r="B2161" s="81"/>
      <c r="C2161" s="81"/>
      <c r="D2161" s="81"/>
      <c r="E2161" s="81"/>
      <c r="F2161" s="151"/>
      <c r="G2161" s="151"/>
      <c r="H2161" s="151"/>
      <c r="I2161" s="151"/>
      <c r="J2161" s="157"/>
      <c r="K2161" s="81"/>
      <c r="L2161" s="81"/>
      <c r="M2161" s="81"/>
      <c r="N2161" s="81"/>
      <c r="O2161" s="81"/>
      <c r="P2161" s="81"/>
      <c r="Q2161" s="81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</row>
    <row r="2162" spans="1:33" ht="31.5" customHeight="1" hidden="1">
      <c r="A2162" s="196"/>
      <c r="B2162" s="81"/>
      <c r="C2162" s="81"/>
      <c r="D2162" s="81"/>
      <c r="E2162" s="91"/>
      <c r="F2162" s="151"/>
      <c r="G2162" s="151"/>
      <c r="H2162" s="151"/>
      <c r="I2162" s="151"/>
      <c r="J2162" s="157"/>
      <c r="K2162" s="81"/>
      <c r="L2162" s="81"/>
      <c r="M2162" s="81"/>
      <c r="N2162" s="81"/>
      <c r="O2162" s="81"/>
      <c r="P2162" s="81"/>
      <c r="Q2162" s="81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</row>
    <row r="2163" spans="1:33" s="234" customFormat="1" ht="16.5" customHeight="1" hidden="1">
      <c r="A2163" s="160"/>
      <c r="B2163" s="81"/>
      <c r="C2163" s="81"/>
      <c r="D2163" s="81"/>
      <c r="E2163" s="81"/>
      <c r="F2163" s="151"/>
      <c r="G2163" s="151"/>
      <c r="H2163" s="151"/>
      <c r="I2163" s="151"/>
      <c r="J2163" s="157"/>
      <c r="K2163" s="157"/>
      <c r="L2163" s="179"/>
      <c r="M2163" s="179"/>
      <c r="N2163" s="179"/>
      <c r="O2163" s="179"/>
      <c r="P2163" s="179"/>
      <c r="Q2163" s="179"/>
      <c r="R2163" s="91"/>
      <c r="S2163" s="91"/>
      <c r="T2163" s="91"/>
      <c r="U2163" s="91"/>
      <c r="V2163" s="91"/>
      <c r="W2163" s="91"/>
      <c r="X2163" s="91"/>
      <c r="Y2163" s="91"/>
      <c r="Z2163" s="91"/>
      <c r="AA2163" s="91"/>
      <c r="AB2163" s="91"/>
      <c r="AC2163" s="91"/>
      <c r="AD2163" s="91"/>
      <c r="AE2163" s="91"/>
      <c r="AF2163" s="91"/>
      <c r="AG2163" s="91"/>
    </row>
    <row r="2164" spans="1:33" s="234" customFormat="1" ht="26.25" customHeight="1">
      <c r="A2164" s="160"/>
      <c r="B2164" s="77"/>
      <c r="C2164" s="81"/>
      <c r="D2164" s="81"/>
      <c r="E2164" s="81"/>
      <c r="F2164" s="151"/>
      <c r="G2164" s="151"/>
      <c r="H2164" s="157"/>
      <c r="I2164" s="157"/>
      <c r="J2164" s="157"/>
      <c r="K2164" s="157"/>
      <c r="L2164" s="179"/>
      <c r="M2164" s="179"/>
      <c r="N2164" s="179"/>
      <c r="O2164" s="179"/>
      <c r="P2164" s="179"/>
      <c r="Q2164" s="179"/>
      <c r="R2164" s="91"/>
      <c r="S2164" s="91"/>
      <c r="T2164" s="91"/>
      <c r="U2164" s="91"/>
      <c r="V2164" s="91"/>
      <c r="W2164" s="91"/>
      <c r="X2164" s="91"/>
      <c r="Y2164" s="91"/>
      <c r="Z2164" s="91"/>
      <c r="AA2164" s="91"/>
      <c r="AB2164" s="91"/>
      <c r="AC2164" s="91"/>
      <c r="AD2164" s="91"/>
      <c r="AE2164" s="91"/>
      <c r="AF2164" s="91"/>
      <c r="AG2164" s="91"/>
    </row>
    <row r="2165" spans="1:33" s="234" customFormat="1" ht="24" customHeight="1" hidden="1">
      <c r="A2165" s="160"/>
      <c r="B2165" s="91"/>
      <c r="C2165" s="91"/>
      <c r="D2165" s="91"/>
      <c r="E2165" s="91"/>
      <c r="F2165" s="151"/>
      <c r="G2165" s="151"/>
      <c r="H2165" s="151"/>
      <c r="I2165" s="151"/>
      <c r="J2165" s="151"/>
      <c r="K2165" s="91"/>
      <c r="L2165" s="179"/>
      <c r="M2165" s="179"/>
      <c r="N2165" s="179"/>
      <c r="O2165" s="179"/>
      <c r="P2165" s="179"/>
      <c r="Q2165" s="179"/>
      <c r="R2165" s="91"/>
      <c r="S2165" s="91"/>
      <c r="T2165" s="91"/>
      <c r="U2165" s="91"/>
      <c r="V2165" s="91"/>
      <c r="W2165" s="91"/>
      <c r="X2165" s="91"/>
      <c r="Y2165" s="91"/>
      <c r="Z2165" s="91"/>
      <c r="AA2165" s="91"/>
      <c r="AB2165" s="91"/>
      <c r="AC2165" s="91"/>
      <c r="AD2165" s="91"/>
      <c r="AE2165" s="91"/>
      <c r="AF2165" s="91"/>
      <c r="AG2165" s="91"/>
    </row>
    <row r="2166" spans="1:33" s="234" customFormat="1" ht="14.25" customHeight="1" hidden="1">
      <c r="A2166" s="160"/>
      <c r="B2166" s="91"/>
      <c r="C2166" s="91"/>
      <c r="D2166" s="91"/>
      <c r="E2166" s="91"/>
      <c r="F2166" s="151"/>
      <c r="G2166" s="151"/>
      <c r="H2166" s="151"/>
      <c r="I2166" s="151"/>
      <c r="J2166" s="151"/>
      <c r="K2166" s="91"/>
      <c r="L2166" s="179"/>
      <c r="M2166" s="179"/>
      <c r="N2166" s="179"/>
      <c r="O2166" s="179"/>
      <c r="P2166" s="179"/>
      <c r="Q2166" s="179"/>
      <c r="R2166" s="91"/>
      <c r="S2166" s="91"/>
      <c r="T2166" s="91"/>
      <c r="U2166" s="91"/>
      <c r="V2166" s="91"/>
      <c r="W2166" s="91"/>
      <c r="X2166" s="91"/>
      <c r="Y2166" s="91"/>
      <c r="Z2166" s="91"/>
      <c r="AA2166" s="91"/>
      <c r="AB2166" s="91"/>
      <c r="AC2166" s="91"/>
      <c r="AD2166" s="91"/>
      <c r="AE2166" s="91"/>
      <c r="AF2166" s="91"/>
      <c r="AG2166" s="91"/>
    </row>
    <row r="2167" spans="1:33" s="234" customFormat="1" ht="14.25" customHeight="1" hidden="1">
      <c r="A2167" s="160"/>
      <c r="B2167" s="81"/>
      <c r="C2167" s="81"/>
      <c r="D2167" s="81"/>
      <c r="E2167" s="81"/>
      <c r="F2167" s="151"/>
      <c r="G2167" s="151"/>
      <c r="H2167" s="157"/>
      <c r="I2167" s="157"/>
      <c r="J2167" s="157"/>
      <c r="K2167" s="81"/>
      <c r="L2167" s="179"/>
      <c r="M2167" s="179"/>
      <c r="N2167" s="179"/>
      <c r="O2167" s="179"/>
      <c r="P2167" s="179"/>
      <c r="Q2167" s="179"/>
      <c r="R2167" s="91"/>
      <c r="S2167" s="91"/>
      <c r="T2167" s="91"/>
      <c r="U2167" s="91"/>
      <c r="V2167" s="91"/>
      <c r="W2167" s="91"/>
      <c r="X2167" s="91"/>
      <c r="Y2167" s="91"/>
      <c r="Z2167" s="91"/>
      <c r="AA2167" s="91"/>
      <c r="AB2167" s="91"/>
      <c r="AC2167" s="91"/>
      <c r="AD2167" s="91"/>
      <c r="AE2167" s="91"/>
      <c r="AF2167" s="91"/>
      <c r="AG2167" s="91"/>
    </row>
    <row r="2168" spans="1:33" s="234" customFormat="1" ht="14.25" customHeight="1" hidden="1">
      <c r="A2168" s="160"/>
      <c r="B2168" s="81"/>
      <c r="C2168" s="81"/>
      <c r="D2168" s="81"/>
      <c r="E2168" s="81"/>
      <c r="F2168" s="151"/>
      <c r="G2168" s="151"/>
      <c r="H2168" s="157"/>
      <c r="I2168" s="157"/>
      <c r="J2168" s="157"/>
      <c r="K2168" s="81"/>
      <c r="L2168" s="179"/>
      <c r="M2168" s="179"/>
      <c r="N2168" s="179"/>
      <c r="O2168" s="179"/>
      <c r="P2168" s="179"/>
      <c r="Q2168" s="179"/>
      <c r="R2168" s="91"/>
      <c r="S2168" s="91"/>
      <c r="T2168" s="91"/>
      <c r="U2168" s="91"/>
      <c r="V2168" s="91"/>
      <c r="W2168" s="91"/>
      <c r="X2168" s="91"/>
      <c r="Y2168" s="91"/>
      <c r="Z2168" s="91"/>
      <c r="AA2168" s="91"/>
      <c r="AB2168" s="91"/>
      <c r="AC2168" s="91"/>
      <c r="AD2168" s="91"/>
      <c r="AE2168" s="91"/>
      <c r="AF2168" s="91"/>
      <c r="AG2168" s="91"/>
    </row>
    <row r="2169" spans="1:33" s="234" customFormat="1" ht="0.75" customHeight="1" hidden="1">
      <c r="A2169" s="160"/>
      <c r="B2169" s="81"/>
      <c r="C2169" s="81"/>
      <c r="D2169" s="81"/>
      <c r="E2169" s="91"/>
      <c r="F2169" s="151"/>
      <c r="G2169" s="151"/>
      <c r="H2169" s="151"/>
      <c r="I2169" s="151"/>
      <c r="J2169" s="157"/>
      <c r="K2169" s="157"/>
      <c r="L2169" s="179"/>
      <c r="M2169" s="179"/>
      <c r="N2169" s="179"/>
      <c r="O2169" s="179"/>
      <c r="P2169" s="179"/>
      <c r="Q2169" s="179"/>
      <c r="R2169" s="91"/>
      <c r="S2169" s="91"/>
      <c r="T2169" s="91"/>
      <c r="U2169" s="91"/>
      <c r="V2169" s="91"/>
      <c r="W2169" s="91"/>
      <c r="X2169" s="91"/>
      <c r="Y2169" s="91"/>
      <c r="Z2169" s="91"/>
      <c r="AA2169" s="91"/>
      <c r="AB2169" s="91"/>
      <c r="AC2169" s="91"/>
      <c r="AD2169" s="91"/>
      <c r="AE2169" s="91"/>
      <c r="AF2169" s="91"/>
      <c r="AG2169" s="91"/>
    </row>
    <row r="2170" spans="1:33" s="234" customFormat="1" ht="0.75" customHeight="1" hidden="1">
      <c r="A2170" s="160"/>
      <c r="B2170" s="81"/>
      <c r="C2170" s="81"/>
      <c r="D2170" s="81"/>
      <c r="E2170" s="91"/>
      <c r="F2170" s="151"/>
      <c r="G2170" s="151"/>
      <c r="H2170" s="151"/>
      <c r="I2170" s="151"/>
      <c r="J2170" s="157"/>
      <c r="K2170" s="157"/>
      <c r="L2170" s="179"/>
      <c r="M2170" s="179"/>
      <c r="N2170" s="179"/>
      <c r="O2170" s="179"/>
      <c r="P2170" s="179"/>
      <c r="Q2170" s="179"/>
      <c r="R2170" s="91"/>
      <c r="S2170" s="91"/>
      <c r="T2170" s="91"/>
      <c r="U2170" s="91"/>
      <c r="V2170" s="91"/>
      <c r="W2170" s="91"/>
      <c r="X2170" s="91"/>
      <c r="Y2170" s="91"/>
      <c r="Z2170" s="91"/>
      <c r="AA2170" s="91"/>
      <c r="AB2170" s="91"/>
      <c r="AC2170" s="91"/>
      <c r="AD2170" s="91"/>
      <c r="AE2170" s="91"/>
      <c r="AF2170" s="91"/>
      <c r="AG2170" s="91"/>
    </row>
    <row r="2171" spans="1:33" s="234" customFormat="1" ht="15.75" customHeight="1" hidden="1">
      <c r="A2171" s="160"/>
      <c r="B2171" s="81"/>
      <c r="C2171" s="81"/>
      <c r="D2171" s="81"/>
      <c r="E2171" s="91"/>
      <c r="F2171" s="151"/>
      <c r="G2171" s="151"/>
      <c r="H2171" s="151"/>
      <c r="I2171" s="151"/>
      <c r="J2171" s="157"/>
      <c r="K2171" s="157"/>
      <c r="L2171" s="179"/>
      <c r="M2171" s="179"/>
      <c r="N2171" s="179"/>
      <c r="O2171" s="179"/>
      <c r="P2171" s="179"/>
      <c r="Q2171" s="179"/>
      <c r="R2171" s="91"/>
      <c r="S2171" s="91"/>
      <c r="T2171" s="91"/>
      <c r="U2171" s="91"/>
      <c r="V2171" s="91"/>
      <c r="W2171" s="91"/>
      <c r="X2171" s="91"/>
      <c r="Y2171" s="91"/>
      <c r="Z2171" s="91"/>
      <c r="AA2171" s="91"/>
      <c r="AB2171" s="91"/>
      <c r="AC2171" s="91"/>
      <c r="AD2171" s="91"/>
      <c r="AE2171" s="91"/>
      <c r="AF2171" s="91"/>
      <c r="AG2171" s="91"/>
    </row>
    <row r="2172" spans="1:33" s="234" customFormat="1" ht="10.5" customHeight="1" hidden="1">
      <c r="A2172" s="160"/>
      <c r="B2172" s="91"/>
      <c r="C2172" s="91"/>
      <c r="D2172" s="91"/>
      <c r="E2172" s="91"/>
      <c r="F2172" s="151"/>
      <c r="G2172" s="151"/>
      <c r="H2172" s="151"/>
      <c r="I2172" s="151"/>
      <c r="J2172" s="151"/>
      <c r="K2172" s="151"/>
      <c r="L2172" s="179"/>
      <c r="M2172" s="179"/>
      <c r="N2172" s="179"/>
      <c r="O2172" s="179"/>
      <c r="P2172" s="179"/>
      <c r="Q2172" s="179"/>
      <c r="R2172" s="91"/>
      <c r="S2172" s="91"/>
      <c r="T2172" s="91"/>
      <c r="U2172" s="91"/>
      <c r="V2172" s="91"/>
      <c r="W2172" s="91"/>
      <c r="X2172" s="91"/>
      <c r="Y2172" s="91"/>
      <c r="Z2172" s="91"/>
      <c r="AA2172" s="91"/>
      <c r="AB2172" s="91"/>
      <c r="AC2172" s="91"/>
      <c r="AD2172" s="91"/>
      <c r="AE2172" s="91"/>
      <c r="AF2172" s="91"/>
      <c r="AG2172" s="91"/>
    </row>
    <row r="2173" spans="1:33" s="234" customFormat="1" ht="14.25" customHeight="1" hidden="1">
      <c r="A2173" s="160"/>
      <c r="B2173" s="81"/>
      <c r="C2173" s="81"/>
      <c r="D2173" s="81"/>
      <c r="E2173" s="81"/>
      <c r="F2173" s="151"/>
      <c r="G2173" s="151"/>
      <c r="H2173" s="157"/>
      <c r="I2173" s="157"/>
      <c r="J2173" s="157"/>
      <c r="K2173" s="157"/>
      <c r="L2173" s="179"/>
      <c r="M2173" s="179"/>
      <c r="N2173" s="179"/>
      <c r="O2173" s="179"/>
      <c r="P2173" s="179"/>
      <c r="Q2173" s="179"/>
      <c r="R2173" s="91"/>
      <c r="S2173" s="91"/>
      <c r="T2173" s="91"/>
      <c r="U2173" s="91"/>
      <c r="V2173" s="91"/>
      <c r="W2173" s="91"/>
      <c r="X2173" s="91"/>
      <c r="Y2173" s="91"/>
      <c r="Z2173" s="91"/>
      <c r="AA2173" s="91"/>
      <c r="AB2173" s="91"/>
      <c r="AC2173" s="91"/>
      <c r="AD2173" s="91"/>
      <c r="AE2173" s="91"/>
      <c r="AF2173" s="91"/>
      <c r="AG2173" s="91"/>
    </row>
    <row r="2174" spans="1:33" s="234" customFormat="1" ht="14.25" customHeight="1" hidden="1">
      <c r="A2174" s="160"/>
      <c r="B2174" s="81"/>
      <c r="C2174" s="81"/>
      <c r="D2174" s="81"/>
      <c r="E2174" s="81"/>
      <c r="F2174" s="151"/>
      <c r="G2174" s="151"/>
      <c r="H2174" s="157"/>
      <c r="I2174" s="157"/>
      <c r="J2174" s="157"/>
      <c r="K2174" s="157"/>
      <c r="L2174" s="179"/>
      <c r="M2174" s="179"/>
      <c r="N2174" s="179"/>
      <c r="O2174" s="179"/>
      <c r="P2174" s="179"/>
      <c r="Q2174" s="179"/>
      <c r="R2174" s="91"/>
      <c r="S2174" s="91"/>
      <c r="T2174" s="91"/>
      <c r="U2174" s="91"/>
      <c r="V2174" s="91"/>
      <c r="W2174" s="91"/>
      <c r="X2174" s="91"/>
      <c r="Y2174" s="91"/>
      <c r="Z2174" s="91"/>
      <c r="AA2174" s="91"/>
      <c r="AB2174" s="91"/>
      <c r="AC2174" s="91"/>
      <c r="AD2174" s="91"/>
      <c r="AE2174" s="91"/>
      <c r="AF2174" s="91"/>
      <c r="AG2174" s="91"/>
    </row>
    <row r="2175" spans="1:33" s="234" customFormat="1" ht="14.25" customHeight="1" hidden="1">
      <c r="A2175" s="160"/>
      <c r="B2175" s="113"/>
      <c r="C2175" s="113"/>
      <c r="D2175" s="113"/>
      <c r="E2175" s="81"/>
      <c r="F2175" s="151"/>
      <c r="G2175" s="151"/>
      <c r="H2175" s="157"/>
      <c r="I2175" s="157"/>
      <c r="J2175" s="169"/>
      <c r="K2175" s="169"/>
      <c r="L2175" s="179"/>
      <c r="M2175" s="179"/>
      <c r="N2175" s="179"/>
      <c r="O2175" s="179"/>
      <c r="P2175" s="179"/>
      <c r="Q2175" s="179"/>
      <c r="R2175" s="91"/>
      <c r="S2175" s="91"/>
      <c r="T2175" s="91"/>
      <c r="U2175" s="91"/>
      <c r="V2175" s="91"/>
      <c r="W2175" s="91"/>
      <c r="X2175" s="91"/>
      <c r="Y2175" s="91"/>
      <c r="Z2175" s="91"/>
      <c r="AA2175" s="91"/>
      <c r="AB2175" s="91"/>
      <c r="AC2175" s="91"/>
      <c r="AD2175" s="91"/>
      <c r="AE2175" s="91"/>
      <c r="AF2175" s="91"/>
      <c r="AG2175" s="91"/>
    </row>
    <row r="2176" spans="1:33" s="234" customFormat="1" ht="0.75" customHeight="1">
      <c r="A2176" s="160"/>
      <c r="B2176" s="81"/>
      <c r="C2176" s="81"/>
      <c r="D2176" s="81"/>
      <c r="E2176" s="81"/>
      <c r="F2176" s="151"/>
      <c r="G2176" s="151"/>
      <c r="H2176" s="157"/>
      <c r="I2176" s="157"/>
      <c r="J2176" s="157"/>
      <c r="K2176" s="157"/>
      <c r="L2176" s="179"/>
      <c r="M2176" s="179"/>
      <c r="N2176" s="179"/>
      <c r="O2176" s="179"/>
      <c r="P2176" s="179"/>
      <c r="Q2176" s="179"/>
      <c r="R2176" s="91"/>
      <c r="S2176" s="91"/>
      <c r="T2176" s="91"/>
      <c r="U2176" s="91"/>
      <c r="V2176" s="91"/>
      <c r="W2176" s="91"/>
      <c r="X2176" s="91"/>
      <c r="Y2176" s="91"/>
      <c r="Z2176" s="91"/>
      <c r="AA2176" s="91"/>
      <c r="AB2176" s="91"/>
      <c r="AC2176" s="91"/>
      <c r="AD2176" s="91"/>
      <c r="AE2176" s="91"/>
      <c r="AF2176" s="91"/>
      <c r="AG2176" s="91"/>
    </row>
    <row r="2177" spans="1:33" s="234" customFormat="1" ht="12.75" customHeight="1">
      <c r="A2177" s="160"/>
      <c r="B2177" s="81"/>
      <c r="C2177" s="81"/>
      <c r="D2177" s="81"/>
      <c r="E2177" s="91"/>
      <c r="F2177" s="151"/>
      <c r="G2177" s="151"/>
      <c r="H2177" s="151"/>
      <c r="I2177" s="151"/>
      <c r="J2177" s="157"/>
      <c r="K2177" s="157"/>
      <c r="L2177" s="179"/>
      <c r="M2177" s="179"/>
      <c r="N2177" s="179"/>
      <c r="O2177" s="179"/>
      <c r="P2177" s="179"/>
      <c r="Q2177" s="179"/>
      <c r="R2177" s="91"/>
      <c r="S2177" s="91"/>
      <c r="T2177" s="91"/>
      <c r="U2177" s="91"/>
      <c r="V2177" s="91"/>
      <c r="W2177" s="91"/>
      <c r="X2177" s="91"/>
      <c r="Y2177" s="91"/>
      <c r="Z2177" s="91"/>
      <c r="AA2177" s="91"/>
      <c r="AB2177" s="91"/>
      <c r="AC2177" s="91"/>
      <c r="AD2177" s="91"/>
      <c r="AE2177" s="91"/>
      <c r="AF2177" s="91"/>
      <c r="AG2177" s="91"/>
    </row>
    <row r="2178" spans="1:33" s="234" customFormat="1" ht="14.25" customHeight="1">
      <c r="A2178" s="160"/>
      <c r="B2178" s="124"/>
      <c r="C2178" s="91"/>
      <c r="D2178" s="91"/>
      <c r="E2178" s="91"/>
      <c r="F2178" s="151"/>
      <c r="G2178" s="151"/>
      <c r="H2178" s="151"/>
      <c r="I2178" s="151"/>
      <c r="J2178" s="151"/>
      <c r="K2178" s="91"/>
      <c r="L2178" s="81"/>
      <c r="M2178" s="81"/>
      <c r="N2178" s="81"/>
      <c r="O2178" s="81"/>
      <c r="P2178" s="81"/>
      <c r="Q2178" s="81"/>
      <c r="R2178" s="91"/>
      <c r="S2178" s="91"/>
      <c r="T2178" s="91"/>
      <c r="U2178" s="91"/>
      <c r="V2178" s="91"/>
      <c r="W2178" s="91"/>
      <c r="X2178" s="91"/>
      <c r="Y2178" s="91"/>
      <c r="Z2178" s="91"/>
      <c r="AA2178" s="91"/>
      <c r="AB2178" s="91"/>
      <c r="AC2178" s="91"/>
      <c r="AD2178" s="91"/>
      <c r="AE2178" s="91"/>
      <c r="AF2178" s="91"/>
      <c r="AG2178" s="91"/>
    </row>
    <row r="2179" spans="1:33" s="234" customFormat="1" ht="14.25" customHeight="1">
      <c r="A2179" s="160"/>
      <c r="B2179" s="91"/>
      <c r="C2179" s="91"/>
      <c r="D2179" s="91"/>
      <c r="E2179" s="91"/>
      <c r="F2179" s="151"/>
      <c r="G2179" s="151"/>
      <c r="H2179" s="151"/>
      <c r="I2179" s="151"/>
      <c r="J2179" s="151"/>
      <c r="K2179" s="91"/>
      <c r="L2179" s="91"/>
      <c r="M2179" s="91"/>
      <c r="N2179" s="91"/>
      <c r="O2179" s="91"/>
      <c r="P2179" s="91"/>
      <c r="Q2179" s="91"/>
      <c r="R2179" s="91"/>
      <c r="S2179" s="91"/>
      <c r="T2179" s="91"/>
      <c r="U2179" s="91"/>
      <c r="V2179" s="91"/>
      <c r="W2179" s="91"/>
      <c r="X2179" s="91"/>
      <c r="Y2179" s="91"/>
      <c r="Z2179" s="91"/>
      <c r="AA2179" s="91"/>
      <c r="AB2179" s="91"/>
      <c r="AC2179" s="91"/>
      <c r="AD2179" s="91"/>
      <c r="AE2179" s="91"/>
      <c r="AF2179" s="91"/>
      <c r="AG2179" s="91"/>
    </row>
    <row r="2180" spans="1:33" s="234" customFormat="1" ht="12" customHeight="1">
      <c r="A2180" s="160"/>
      <c r="B2180" s="81"/>
      <c r="C2180" s="81"/>
      <c r="D2180" s="81"/>
      <c r="E2180" s="81"/>
      <c r="F2180" s="151"/>
      <c r="G2180" s="151"/>
      <c r="H2180" s="157"/>
      <c r="I2180" s="157"/>
      <c r="J2180" s="157"/>
      <c r="K2180" s="81"/>
      <c r="L2180" s="81"/>
      <c r="M2180" s="81"/>
      <c r="N2180" s="81"/>
      <c r="O2180" s="81"/>
      <c r="P2180" s="81"/>
      <c r="Q2180" s="81"/>
      <c r="R2180" s="91"/>
      <c r="S2180" s="91"/>
      <c r="T2180" s="91"/>
      <c r="U2180" s="91"/>
      <c r="V2180" s="91"/>
      <c r="W2180" s="91"/>
      <c r="X2180" s="91"/>
      <c r="Y2180" s="91"/>
      <c r="Z2180" s="91"/>
      <c r="AA2180" s="91"/>
      <c r="AB2180" s="91"/>
      <c r="AC2180" s="91"/>
      <c r="AD2180" s="91"/>
      <c r="AE2180" s="91"/>
      <c r="AF2180" s="91"/>
      <c r="AG2180" s="91"/>
    </row>
    <row r="2181" spans="1:33" s="234" customFormat="1" ht="12" customHeight="1">
      <c r="A2181" s="160"/>
      <c r="B2181" s="81"/>
      <c r="C2181" s="81"/>
      <c r="D2181" s="81"/>
      <c r="E2181" s="81"/>
      <c r="F2181" s="151"/>
      <c r="G2181" s="151"/>
      <c r="H2181" s="157"/>
      <c r="I2181" s="157"/>
      <c r="J2181" s="157"/>
      <c r="K2181" s="81"/>
      <c r="L2181" s="81"/>
      <c r="M2181" s="81"/>
      <c r="N2181" s="81"/>
      <c r="O2181" s="81"/>
      <c r="P2181" s="81"/>
      <c r="Q2181" s="81"/>
      <c r="R2181" s="91"/>
      <c r="S2181" s="91"/>
      <c r="T2181" s="91"/>
      <c r="U2181" s="91"/>
      <c r="V2181" s="91"/>
      <c r="W2181" s="91"/>
      <c r="X2181" s="91"/>
      <c r="Y2181" s="91"/>
      <c r="Z2181" s="91"/>
      <c r="AA2181" s="91"/>
      <c r="AB2181" s="91"/>
      <c r="AC2181" s="91"/>
      <c r="AD2181" s="91"/>
      <c r="AE2181" s="91"/>
      <c r="AF2181" s="91"/>
      <c r="AG2181" s="91"/>
    </row>
    <row r="2182" spans="1:33" s="234" customFormat="1" ht="13.5" customHeight="1">
      <c r="A2182" s="160"/>
      <c r="B2182" s="81"/>
      <c r="C2182" s="91"/>
      <c r="D2182" s="91"/>
      <c r="E2182" s="91"/>
      <c r="F2182" s="151"/>
      <c r="G2182" s="151"/>
      <c r="H2182" s="151"/>
      <c r="I2182" s="151"/>
      <c r="J2182" s="151"/>
      <c r="K2182" s="91"/>
      <c r="L2182" s="91"/>
      <c r="M2182" s="91"/>
      <c r="N2182" s="91"/>
      <c r="O2182" s="91"/>
      <c r="P2182" s="91"/>
      <c r="Q2182" s="91"/>
      <c r="R2182" s="91"/>
      <c r="S2182" s="91"/>
      <c r="T2182" s="91"/>
      <c r="U2182" s="91"/>
      <c r="V2182" s="91"/>
      <c r="W2182" s="91"/>
      <c r="X2182" s="91"/>
      <c r="Y2182" s="91"/>
      <c r="Z2182" s="91"/>
      <c r="AA2182" s="91"/>
      <c r="AB2182" s="91"/>
      <c r="AC2182" s="91"/>
      <c r="AD2182" s="91"/>
      <c r="AE2182" s="91"/>
      <c r="AF2182" s="91"/>
      <c r="AG2182" s="91"/>
    </row>
    <row r="2183" spans="1:33" s="234" customFormat="1" ht="11.25" customHeight="1">
      <c r="A2183" s="160"/>
      <c r="B2183" s="91"/>
      <c r="C2183" s="91"/>
      <c r="D2183" s="91"/>
      <c r="E2183" s="91"/>
      <c r="F2183" s="151"/>
      <c r="G2183" s="151"/>
      <c r="H2183" s="151"/>
      <c r="I2183" s="151"/>
      <c r="J2183" s="151"/>
      <c r="K2183" s="91"/>
      <c r="L2183" s="91"/>
      <c r="M2183" s="91"/>
      <c r="N2183" s="91"/>
      <c r="O2183" s="91"/>
      <c r="P2183" s="91"/>
      <c r="Q2183" s="91"/>
      <c r="R2183" s="91"/>
      <c r="S2183" s="91"/>
      <c r="T2183" s="91"/>
      <c r="U2183" s="91"/>
      <c r="V2183" s="91"/>
      <c r="W2183" s="91"/>
      <c r="X2183" s="91"/>
      <c r="Y2183" s="91"/>
      <c r="Z2183" s="91"/>
      <c r="AA2183" s="91"/>
      <c r="AB2183" s="91"/>
      <c r="AC2183" s="91"/>
      <c r="AD2183" s="91"/>
      <c r="AE2183" s="91"/>
      <c r="AF2183" s="91"/>
      <c r="AG2183" s="91"/>
    </row>
    <row r="2184" spans="1:33" s="234" customFormat="1" ht="12" customHeight="1">
      <c r="A2184" s="160"/>
      <c r="B2184" s="81"/>
      <c r="C2184" s="81"/>
      <c r="D2184" s="81"/>
      <c r="E2184" s="81"/>
      <c r="F2184" s="151"/>
      <c r="G2184" s="151"/>
      <c r="H2184" s="157"/>
      <c r="I2184" s="157"/>
      <c r="J2184" s="157"/>
      <c r="K2184" s="81"/>
      <c r="L2184" s="81"/>
      <c r="M2184" s="81"/>
      <c r="N2184" s="81"/>
      <c r="O2184" s="81"/>
      <c r="P2184" s="81"/>
      <c r="Q2184" s="81"/>
      <c r="R2184" s="91"/>
      <c r="S2184" s="91"/>
      <c r="T2184" s="91"/>
      <c r="U2184" s="91"/>
      <c r="V2184" s="91"/>
      <c r="W2184" s="91"/>
      <c r="X2184" s="91"/>
      <c r="Y2184" s="91"/>
      <c r="Z2184" s="91"/>
      <c r="AA2184" s="91"/>
      <c r="AB2184" s="91"/>
      <c r="AC2184" s="91"/>
      <c r="AD2184" s="91"/>
      <c r="AE2184" s="91"/>
      <c r="AF2184" s="91"/>
      <c r="AG2184" s="91"/>
    </row>
    <row r="2185" spans="1:33" s="234" customFormat="1" ht="15" customHeight="1">
      <c r="A2185" s="160"/>
      <c r="B2185" s="81"/>
      <c r="C2185" s="81"/>
      <c r="D2185" s="81"/>
      <c r="E2185" s="81"/>
      <c r="F2185" s="151"/>
      <c r="G2185" s="151"/>
      <c r="H2185" s="157"/>
      <c r="I2185" s="157"/>
      <c r="J2185" s="157"/>
      <c r="K2185" s="81"/>
      <c r="L2185" s="81"/>
      <c r="M2185" s="81"/>
      <c r="N2185" s="81"/>
      <c r="O2185" s="81"/>
      <c r="P2185" s="81"/>
      <c r="Q2185" s="81"/>
      <c r="R2185" s="91"/>
      <c r="S2185" s="91"/>
      <c r="T2185" s="91"/>
      <c r="U2185" s="91"/>
      <c r="V2185" s="91"/>
      <c r="W2185" s="91"/>
      <c r="X2185" s="91"/>
      <c r="Y2185" s="91"/>
      <c r="Z2185" s="91"/>
      <c r="AA2185" s="91"/>
      <c r="AB2185" s="91"/>
      <c r="AC2185" s="91"/>
      <c r="AD2185" s="91"/>
      <c r="AE2185" s="91"/>
      <c r="AF2185" s="91"/>
      <c r="AG2185" s="91"/>
    </row>
    <row r="2186" spans="1:33" s="234" customFormat="1" ht="15" customHeight="1">
      <c r="A2186" s="160"/>
      <c r="B2186" s="235"/>
      <c r="C2186" s="113"/>
      <c r="D2186" s="113"/>
      <c r="E2186" s="81"/>
      <c r="F2186" s="151"/>
      <c r="G2186" s="151"/>
      <c r="H2186" s="157"/>
      <c r="I2186" s="157"/>
      <c r="J2186" s="169"/>
      <c r="K2186" s="81"/>
      <c r="L2186" s="81"/>
      <c r="M2186" s="81"/>
      <c r="N2186" s="81"/>
      <c r="O2186" s="81"/>
      <c r="P2186" s="81"/>
      <c r="Q2186" s="81"/>
      <c r="R2186" s="91"/>
      <c r="S2186" s="91"/>
      <c r="T2186" s="91"/>
      <c r="U2186" s="91"/>
      <c r="V2186" s="91"/>
      <c r="W2186" s="91"/>
      <c r="X2186" s="91"/>
      <c r="Y2186" s="91"/>
      <c r="Z2186" s="91"/>
      <c r="AA2186" s="91"/>
      <c r="AB2186" s="91"/>
      <c r="AC2186" s="91"/>
      <c r="AD2186" s="91"/>
      <c r="AE2186" s="91"/>
      <c r="AF2186" s="91"/>
      <c r="AG2186" s="91"/>
    </row>
    <row r="2187" spans="1:33" s="234" customFormat="1" ht="15" customHeight="1">
      <c r="A2187" s="160"/>
      <c r="B2187" s="235"/>
      <c r="C2187" s="113"/>
      <c r="D2187" s="113"/>
      <c r="E2187" s="81"/>
      <c r="F2187" s="151"/>
      <c r="G2187" s="151"/>
      <c r="H2187" s="157"/>
      <c r="I2187" s="157"/>
      <c r="J2187" s="169"/>
      <c r="K2187" s="81"/>
      <c r="L2187" s="81"/>
      <c r="M2187" s="81"/>
      <c r="N2187" s="81"/>
      <c r="O2187" s="81"/>
      <c r="P2187" s="81"/>
      <c r="Q2187" s="81"/>
      <c r="R2187" s="91"/>
      <c r="S2187" s="91"/>
      <c r="T2187" s="91"/>
      <c r="U2187" s="91"/>
      <c r="V2187" s="91"/>
      <c r="W2187" s="91"/>
      <c r="X2187" s="91"/>
      <c r="Y2187" s="91"/>
      <c r="Z2187" s="91"/>
      <c r="AA2187" s="91"/>
      <c r="AB2187" s="91"/>
      <c r="AC2187" s="91"/>
      <c r="AD2187" s="91"/>
      <c r="AE2187" s="91"/>
      <c r="AF2187" s="91"/>
      <c r="AG2187" s="91"/>
    </row>
    <row r="2188" spans="1:33" s="234" customFormat="1" ht="15" customHeight="1">
      <c r="A2188" s="160"/>
      <c r="B2188" s="235"/>
      <c r="C2188" s="113"/>
      <c r="D2188" s="113"/>
      <c r="E2188" s="81"/>
      <c r="F2188" s="151"/>
      <c r="G2188" s="151"/>
      <c r="H2188" s="157"/>
      <c r="I2188" s="157"/>
      <c r="J2188" s="169"/>
      <c r="K2188" s="81"/>
      <c r="L2188" s="81"/>
      <c r="M2188" s="81"/>
      <c r="N2188" s="81"/>
      <c r="O2188" s="81"/>
      <c r="P2188" s="81"/>
      <c r="Q2188" s="81"/>
      <c r="R2188" s="91"/>
      <c r="S2188" s="91"/>
      <c r="T2188" s="91"/>
      <c r="U2188" s="91"/>
      <c r="V2188" s="91"/>
      <c r="W2188" s="91"/>
      <c r="X2188" s="91"/>
      <c r="Y2188" s="91"/>
      <c r="Z2188" s="91"/>
      <c r="AA2188" s="91"/>
      <c r="AB2188" s="91"/>
      <c r="AC2188" s="91"/>
      <c r="AD2188" s="91"/>
      <c r="AE2188" s="91"/>
      <c r="AF2188" s="91"/>
      <c r="AG2188" s="91"/>
    </row>
    <row r="2189" spans="1:33" s="234" customFormat="1" ht="13.5" customHeight="1">
      <c r="A2189" s="160"/>
      <c r="B2189" s="235"/>
      <c r="C2189" s="113"/>
      <c r="D2189" s="113"/>
      <c r="E2189" s="81"/>
      <c r="F2189" s="151"/>
      <c r="G2189" s="151"/>
      <c r="H2189" s="151"/>
      <c r="I2189" s="151"/>
      <c r="J2189" s="169"/>
      <c r="K2189" s="81"/>
      <c r="L2189" s="81"/>
      <c r="M2189" s="81"/>
      <c r="N2189" s="81"/>
      <c r="O2189" s="81"/>
      <c r="P2189" s="81"/>
      <c r="Q2189" s="81"/>
      <c r="R2189" s="91"/>
      <c r="S2189" s="91"/>
      <c r="T2189" s="91"/>
      <c r="U2189" s="91"/>
      <c r="V2189" s="91"/>
      <c r="W2189" s="91"/>
      <c r="X2189" s="91"/>
      <c r="Y2189" s="91"/>
      <c r="Z2189" s="91"/>
      <c r="AA2189" s="91"/>
      <c r="AB2189" s="91"/>
      <c r="AC2189" s="91"/>
      <c r="AD2189" s="91"/>
      <c r="AE2189" s="91"/>
      <c r="AF2189" s="91"/>
      <c r="AG2189" s="91"/>
    </row>
    <row r="2190" spans="1:33" s="234" customFormat="1" ht="13.5" customHeight="1">
      <c r="A2190" s="160"/>
      <c r="B2190" s="235"/>
      <c r="C2190" s="113"/>
      <c r="D2190" s="113"/>
      <c r="E2190" s="81"/>
      <c r="F2190" s="151"/>
      <c r="G2190" s="151"/>
      <c r="H2190" s="151"/>
      <c r="I2190" s="151"/>
      <c r="J2190" s="169"/>
      <c r="K2190" s="81"/>
      <c r="L2190" s="81"/>
      <c r="M2190" s="81"/>
      <c r="N2190" s="81"/>
      <c r="O2190" s="81"/>
      <c r="P2190" s="81"/>
      <c r="Q2190" s="81"/>
      <c r="R2190" s="91"/>
      <c r="S2190" s="91"/>
      <c r="T2190" s="91"/>
      <c r="U2190" s="91"/>
      <c r="V2190" s="91"/>
      <c r="W2190" s="91"/>
      <c r="X2190" s="91"/>
      <c r="Y2190" s="91"/>
      <c r="Z2190" s="91"/>
      <c r="AA2190" s="91"/>
      <c r="AB2190" s="91"/>
      <c r="AC2190" s="91"/>
      <c r="AD2190" s="91"/>
      <c r="AE2190" s="91"/>
      <c r="AF2190" s="91"/>
      <c r="AG2190" s="91"/>
    </row>
    <row r="2191" spans="1:33" s="234" customFormat="1" ht="12.75" customHeight="1">
      <c r="A2191" s="89"/>
      <c r="B2191" s="91"/>
      <c r="C2191" s="81"/>
      <c r="D2191" s="81"/>
      <c r="E2191" s="91"/>
      <c r="F2191" s="151"/>
      <c r="G2191" s="151"/>
      <c r="H2191" s="151"/>
      <c r="I2191" s="151"/>
      <c r="J2191" s="157"/>
      <c r="K2191" s="81"/>
      <c r="L2191" s="81"/>
      <c r="M2191" s="81"/>
      <c r="N2191" s="81"/>
      <c r="O2191" s="81"/>
      <c r="P2191" s="81"/>
      <c r="Q2191" s="81"/>
      <c r="R2191" s="91"/>
      <c r="S2191" s="91"/>
      <c r="T2191" s="91"/>
      <c r="U2191" s="91"/>
      <c r="V2191" s="91"/>
      <c r="W2191" s="91"/>
      <c r="X2191" s="91"/>
      <c r="Y2191" s="91"/>
      <c r="Z2191" s="91"/>
      <c r="AA2191" s="91"/>
      <c r="AB2191" s="91"/>
      <c r="AC2191" s="91"/>
      <c r="AD2191" s="91"/>
      <c r="AE2191" s="91"/>
      <c r="AF2191" s="91"/>
      <c r="AG2191" s="91"/>
    </row>
    <row r="2192" spans="1:33" s="234" customFormat="1" ht="12.75" customHeight="1">
      <c r="A2192" s="160"/>
      <c r="B2192" s="91"/>
      <c r="C2192" s="91"/>
      <c r="D2192" s="91"/>
      <c r="E2192" s="91"/>
      <c r="F2192" s="151"/>
      <c r="G2192" s="151"/>
      <c r="H2192" s="151"/>
      <c r="I2192" s="151"/>
      <c r="J2192" s="151"/>
      <c r="K2192" s="91"/>
      <c r="L2192" s="81"/>
      <c r="M2192" s="81"/>
      <c r="N2192" s="81"/>
      <c r="O2192" s="81"/>
      <c r="P2192" s="81"/>
      <c r="Q2192" s="81"/>
      <c r="R2192" s="91"/>
      <c r="S2192" s="91"/>
      <c r="T2192" s="91"/>
      <c r="U2192" s="91"/>
      <c r="V2192" s="91"/>
      <c r="W2192" s="91"/>
      <c r="X2192" s="91"/>
      <c r="Y2192" s="91"/>
      <c r="Z2192" s="91"/>
      <c r="AA2192" s="91"/>
      <c r="AB2192" s="91"/>
      <c r="AC2192" s="91"/>
      <c r="AD2192" s="91"/>
      <c r="AE2192" s="91"/>
      <c r="AF2192" s="91"/>
      <c r="AG2192" s="91"/>
    </row>
    <row r="2193" spans="1:33" s="234" customFormat="1" ht="15" customHeight="1">
      <c r="A2193" s="160"/>
      <c r="B2193" s="81"/>
      <c r="C2193" s="81"/>
      <c r="D2193" s="81"/>
      <c r="E2193" s="81"/>
      <c r="F2193" s="151"/>
      <c r="G2193" s="151"/>
      <c r="H2193" s="157"/>
      <c r="I2193" s="157"/>
      <c r="J2193" s="157"/>
      <c r="K2193" s="81"/>
      <c r="L2193" s="81"/>
      <c r="M2193" s="81"/>
      <c r="N2193" s="81"/>
      <c r="O2193" s="81"/>
      <c r="P2193" s="81"/>
      <c r="Q2193" s="81"/>
      <c r="R2193" s="91"/>
      <c r="S2193" s="91"/>
      <c r="T2193" s="91"/>
      <c r="U2193" s="91"/>
      <c r="V2193" s="91"/>
      <c r="W2193" s="91"/>
      <c r="X2193" s="91"/>
      <c r="Y2193" s="91"/>
      <c r="Z2193" s="91"/>
      <c r="AA2193" s="91"/>
      <c r="AB2193" s="91"/>
      <c r="AC2193" s="91"/>
      <c r="AD2193" s="91"/>
      <c r="AE2193" s="91"/>
      <c r="AF2193" s="91"/>
      <c r="AG2193" s="91"/>
    </row>
    <row r="2194" spans="1:33" s="234" customFormat="1" ht="13.5" customHeight="1">
      <c r="A2194" s="160"/>
      <c r="B2194" s="81"/>
      <c r="C2194" s="81"/>
      <c r="D2194" s="81"/>
      <c r="E2194" s="81"/>
      <c r="F2194" s="151"/>
      <c r="G2194" s="151"/>
      <c r="H2194" s="157"/>
      <c r="I2194" s="157"/>
      <c r="J2194" s="157"/>
      <c r="K2194" s="81"/>
      <c r="L2194" s="81"/>
      <c r="M2194" s="81"/>
      <c r="N2194" s="81"/>
      <c r="O2194" s="81"/>
      <c r="P2194" s="81"/>
      <c r="Q2194" s="81"/>
      <c r="R2194" s="91"/>
      <c r="S2194" s="91"/>
      <c r="T2194" s="91"/>
      <c r="U2194" s="91"/>
      <c r="V2194" s="91"/>
      <c r="W2194" s="91"/>
      <c r="X2194" s="91"/>
      <c r="Y2194" s="91"/>
      <c r="Z2194" s="91"/>
      <c r="AA2194" s="91"/>
      <c r="AB2194" s="91"/>
      <c r="AC2194" s="91"/>
      <c r="AD2194" s="91"/>
      <c r="AE2194" s="91"/>
      <c r="AF2194" s="91"/>
      <c r="AG2194" s="91"/>
    </row>
    <row r="2195" spans="1:33" s="234" customFormat="1" ht="0.75" customHeight="1">
      <c r="A2195" s="160"/>
      <c r="B2195" s="77"/>
      <c r="C2195" s="81"/>
      <c r="D2195" s="81"/>
      <c r="E2195" s="81"/>
      <c r="F2195" s="151"/>
      <c r="G2195" s="151"/>
      <c r="H2195" s="157"/>
      <c r="I2195" s="157"/>
      <c r="J2195" s="157"/>
      <c r="K2195" s="81"/>
      <c r="L2195" s="81"/>
      <c r="M2195" s="81"/>
      <c r="N2195" s="81"/>
      <c r="O2195" s="81"/>
      <c r="P2195" s="81"/>
      <c r="Q2195" s="81"/>
      <c r="R2195" s="91"/>
      <c r="S2195" s="91"/>
      <c r="T2195" s="91"/>
      <c r="U2195" s="91"/>
      <c r="V2195" s="91"/>
      <c r="W2195" s="91"/>
      <c r="X2195" s="91"/>
      <c r="Y2195" s="91"/>
      <c r="Z2195" s="91"/>
      <c r="AA2195" s="91"/>
      <c r="AB2195" s="91"/>
      <c r="AC2195" s="91"/>
      <c r="AD2195" s="91"/>
      <c r="AE2195" s="91"/>
      <c r="AF2195" s="91"/>
      <c r="AG2195" s="91"/>
    </row>
    <row r="2196" spans="1:33" s="234" customFormat="1" ht="13.5" customHeight="1">
      <c r="A2196" s="160"/>
      <c r="B2196" s="81"/>
      <c r="C2196" s="81"/>
      <c r="D2196" s="81"/>
      <c r="E2196" s="81"/>
      <c r="F2196" s="151"/>
      <c r="G2196" s="151"/>
      <c r="H2196" s="157"/>
      <c r="I2196" s="157"/>
      <c r="J2196" s="157"/>
      <c r="K2196" s="81"/>
      <c r="L2196" s="81"/>
      <c r="M2196" s="81"/>
      <c r="N2196" s="81"/>
      <c r="O2196" s="81"/>
      <c r="P2196" s="81"/>
      <c r="Q2196" s="81"/>
      <c r="R2196" s="91"/>
      <c r="S2196" s="91"/>
      <c r="T2196" s="91"/>
      <c r="U2196" s="91"/>
      <c r="V2196" s="91"/>
      <c r="W2196" s="91"/>
      <c r="X2196" s="91"/>
      <c r="Y2196" s="91"/>
      <c r="Z2196" s="91"/>
      <c r="AA2196" s="91"/>
      <c r="AB2196" s="91"/>
      <c r="AC2196" s="91"/>
      <c r="AD2196" s="91"/>
      <c r="AE2196" s="91"/>
      <c r="AF2196" s="91"/>
      <c r="AG2196" s="91"/>
    </row>
    <row r="2197" spans="1:33" s="234" customFormat="1" ht="21.75" customHeight="1" hidden="1">
      <c r="A2197" s="160"/>
      <c r="B2197" s="81"/>
      <c r="C2197" s="81"/>
      <c r="D2197" s="81"/>
      <c r="E2197" s="81"/>
      <c r="F2197" s="151"/>
      <c r="G2197" s="151"/>
      <c r="H2197" s="157"/>
      <c r="I2197" s="157"/>
      <c r="J2197" s="157"/>
      <c r="K2197" s="81"/>
      <c r="L2197" s="81"/>
      <c r="M2197" s="81"/>
      <c r="N2197" s="81"/>
      <c r="O2197" s="81"/>
      <c r="P2197" s="81"/>
      <c r="Q2197" s="81"/>
      <c r="R2197" s="91"/>
      <c r="S2197" s="91"/>
      <c r="T2197" s="91"/>
      <c r="U2197" s="91"/>
      <c r="V2197" s="91"/>
      <c r="W2197" s="91"/>
      <c r="X2197" s="91"/>
      <c r="Y2197" s="91"/>
      <c r="Z2197" s="91"/>
      <c r="AA2197" s="91"/>
      <c r="AB2197" s="91"/>
      <c r="AC2197" s="91"/>
      <c r="AD2197" s="91"/>
      <c r="AE2197" s="91"/>
      <c r="AF2197" s="91"/>
      <c r="AG2197" s="91"/>
    </row>
    <row r="2198" spans="1:33" s="234" customFormat="1" ht="16.5" customHeight="1" hidden="1">
      <c r="A2198" s="160"/>
      <c r="B2198" s="81"/>
      <c r="C2198" s="81"/>
      <c r="D2198" s="81"/>
      <c r="E2198" s="81"/>
      <c r="F2198" s="151"/>
      <c r="G2198" s="151"/>
      <c r="H2198" s="157"/>
      <c r="I2198" s="157"/>
      <c r="J2198" s="157"/>
      <c r="K2198" s="81"/>
      <c r="L2198" s="81"/>
      <c r="M2198" s="81"/>
      <c r="N2198" s="81"/>
      <c r="O2198" s="81"/>
      <c r="P2198" s="81"/>
      <c r="Q2198" s="81"/>
      <c r="R2198" s="91"/>
      <c r="S2198" s="91"/>
      <c r="T2198" s="91"/>
      <c r="U2198" s="91"/>
      <c r="V2198" s="91"/>
      <c r="W2198" s="91"/>
      <c r="X2198" s="91"/>
      <c r="Y2198" s="91"/>
      <c r="Z2198" s="91"/>
      <c r="AA2198" s="91"/>
      <c r="AB2198" s="91"/>
      <c r="AC2198" s="91"/>
      <c r="AD2198" s="91"/>
      <c r="AE2198" s="91"/>
      <c r="AF2198" s="91"/>
      <c r="AG2198" s="91"/>
    </row>
    <row r="2199" spans="1:33" s="234" customFormat="1" ht="12.75" customHeight="1" hidden="1">
      <c r="A2199" s="160"/>
      <c r="B2199" s="81"/>
      <c r="C2199" s="81"/>
      <c r="D2199" s="81"/>
      <c r="E2199" s="81"/>
      <c r="F2199" s="151"/>
      <c r="G2199" s="151"/>
      <c r="H2199" s="157"/>
      <c r="I2199" s="157"/>
      <c r="J2199" s="157"/>
      <c r="K2199" s="81"/>
      <c r="L2199" s="81"/>
      <c r="M2199" s="81"/>
      <c r="N2199" s="81"/>
      <c r="O2199" s="81"/>
      <c r="P2199" s="81"/>
      <c r="Q2199" s="81"/>
      <c r="R2199" s="91"/>
      <c r="S2199" s="91"/>
      <c r="T2199" s="91"/>
      <c r="U2199" s="91"/>
      <c r="V2199" s="91"/>
      <c r="W2199" s="91"/>
      <c r="X2199" s="91"/>
      <c r="Y2199" s="91"/>
      <c r="Z2199" s="91"/>
      <c r="AA2199" s="91"/>
      <c r="AB2199" s="91"/>
      <c r="AC2199" s="91"/>
      <c r="AD2199" s="91"/>
      <c r="AE2199" s="91"/>
      <c r="AF2199" s="91"/>
      <c r="AG2199" s="91"/>
    </row>
    <row r="2200" spans="1:33" s="234" customFormat="1" ht="17.25" customHeight="1" hidden="1">
      <c r="A2200" s="160"/>
      <c r="B2200" s="81"/>
      <c r="C2200" s="81"/>
      <c r="D2200" s="81"/>
      <c r="E2200" s="81"/>
      <c r="F2200" s="151"/>
      <c r="G2200" s="151"/>
      <c r="H2200" s="157"/>
      <c r="I2200" s="157"/>
      <c r="J2200" s="157"/>
      <c r="K2200" s="81"/>
      <c r="L2200" s="81"/>
      <c r="M2200" s="81"/>
      <c r="N2200" s="81"/>
      <c r="O2200" s="81"/>
      <c r="P2200" s="81"/>
      <c r="Q2200" s="81"/>
      <c r="R2200" s="91"/>
      <c r="S2200" s="91"/>
      <c r="T2200" s="91"/>
      <c r="U2200" s="91"/>
      <c r="V2200" s="91"/>
      <c r="W2200" s="91"/>
      <c r="X2200" s="91"/>
      <c r="Y2200" s="91"/>
      <c r="Z2200" s="91"/>
      <c r="AA2200" s="91"/>
      <c r="AB2200" s="91"/>
      <c r="AC2200" s="91"/>
      <c r="AD2200" s="91"/>
      <c r="AE2200" s="91"/>
      <c r="AF2200" s="91"/>
      <c r="AG2200" s="91"/>
    </row>
    <row r="2201" spans="1:33" s="234" customFormat="1" ht="15.75" customHeight="1" hidden="1">
      <c r="A2201" s="160"/>
      <c r="B2201" s="64"/>
      <c r="C2201" s="113"/>
      <c r="D2201" s="113"/>
      <c r="E2201" s="113"/>
      <c r="F2201" s="151"/>
      <c r="G2201" s="151"/>
      <c r="H2201" s="157"/>
      <c r="I2201" s="157"/>
      <c r="J2201" s="157"/>
      <c r="K2201" s="81"/>
      <c r="L2201" s="81"/>
      <c r="M2201" s="81"/>
      <c r="N2201" s="81"/>
      <c r="O2201" s="81"/>
      <c r="P2201" s="81"/>
      <c r="Q2201" s="81"/>
      <c r="R2201" s="91"/>
      <c r="S2201" s="91"/>
      <c r="T2201" s="91"/>
      <c r="U2201" s="91"/>
      <c r="V2201" s="91"/>
      <c r="W2201" s="91"/>
      <c r="X2201" s="91"/>
      <c r="Y2201" s="91"/>
      <c r="Z2201" s="91"/>
      <c r="AA2201" s="91"/>
      <c r="AB2201" s="91"/>
      <c r="AC2201" s="91"/>
      <c r="AD2201" s="91"/>
      <c r="AE2201" s="91"/>
      <c r="AF2201" s="91"/>
      <c r="AG2201" s="91"/>
    </row>
    <row r="2202" spans="1:33" s="234" customFormat="1" ht="13.5" customHeight="1">
      <c r="A2202" s="160"/>
      <c r="B2202" s="81"/>
      <c r="C2202" s="81"/>
      <c r="D2202" s="81"/>
      <c r="E2202" s="81"/>
      <c r="F2202" s="151"/>
      <c r="G2202" s="151"/>
      <c r="H2202" s="157"/>
      <c r="I2202" s="157"/>
      <c r="J2202" s="157"/>
      <c r="K2202" s="81"/>
      <c r="L2202" s="81"/>
      <c r="M2202" s="81"/>
      <c r="N2202" s="81"/>
      <c r="O2202" s="81"/>
      <c r="P2202" s="81"/>
      <c r="Q2202" s="81"/>
      <c r="R2202" s="91"/>
      <c r="S2202" s="91"/>
      <c r="T2202" s="91"/>
      <c r="U2202" s="91"/>
      <c r="V2202" s="91"/>
      <c r="W2202" s="91"/>
      <c r="X2202" s="91"/>
      <c r="Y2202" s="91"/>
      <c r="Z2202" s="91"/>
      <c r="AA2202" s="91"/>
      <c r="AB2202" s="91"/>
      <c r="AC2202" s="91"/>
      <c r="AD2202" s="91"/>
      <c r="AE2202" s="91"/>
      <c r="AF2202" s="91"/>
      <c r="AG2202" s="91"/>
    </row>
    <row r="2203" spans="1:33" s="234" customFormat="1" ht="12.75" customHeight="1">
      <c r="A2203" s="160"/>
      <c r="B2203" s="81"/>
      <c r="C2203" s="81"/>
      <c r="D2203" s="81"/>
      <c r="E2203" s="91"/>
      <c r="F2203" s="151"/>
      <c r="G2203" s="151"/>
      <c r="H2203" s="151"/>
      <c r="I2203" s="151"/>
      <c r="J2203" s="157"/>
      <c r="K2203" s="81"/>
      <c r="L2203" s="81"/>
      <c r="M2203" s="81"/>
      <c r="N2203" s="81"/>
      <c r="O2203" s="81"/>
      <c r="P2203" s="81"/>
      <c r="Q2203" s="81"/>
      <c r="R2203" s="91"/>
      <c r="S2203" s="91"/>
      <c r="T2203" s="91"/>
      <c r="U2203" s="91"/>
      <c r="V2203" s="91"/>
      <c r="W2203" s="91"/>
      <c r="X2203" s="91"/>
      <c r="Y2203" s="91"/>
      <c r="Z2203" s="91"/>
      <c r="AA2203" s="91"/>
      <c r="AB2203" s="91"/>
      <c r="AC2203" s="91"/>
      <c r="AD2203" s="91"/>
      <c r="AE2203" s="91"/>
      <c r="AF2203" s="91"/>
      <c r="AG2203" s="91"/>
    </row>
    <row r="2204" spans="1:33" s="234" customFormat="1" ht="12.75" customHeight="1">
      <c r="A2204" s="160"/>
      <c r="B2204" s="91"/>
      <c r="C2204" s="91"/>
      <c r="D2204" s="91"/>
      <c r="E2204" s="91"/>
      <c r="F2204" s="151"/>
      <c r="G2204" s="151"/>
      <c r="H2204" s="151"/>
      <c r="I2204" s="151"/>
      <c r="J2204" s="151"/>
      <c r="K2204" s="91"/>
      <c r="L2204" s="81"/>
      <c r="M2204" s="81"/>
      <c r="N2204" s="81"/>
      <c r="O2204" s="81"/>
      <c r="P2204" s="81"/>
      <c r="Q2204" s="81"/>
      <c r="R2204" s="91"/>
      <c r="S2204" s="91"/>
      <c r="T2204" s="91"/>
      <c r="U2204" s="91"/>
      <c r="V2204" s="91"/>
      <c r="W2204" s="91"/>
      <c r="X2204" s="91"/>
      <c r="Y2204" s="91"/>
      <c r="Z2204" s="91"/>
      <c r="AA2204" s="91"/>
      <c r="AB2204" s="91"/>
      <c r="AC2204" s="91"/>
      <c r="AD2204" s="91"/>
      <c r="AE2204" s="91"/>
      <c r="AF2204" s="91"/>
      <c r="AG2204" s="91"/>
    </row>
    <row r="2205" spans="1:33" s="234" customFormat="1" ht="12.75" customHeight="1">
      <c r="A2205" s="160"/>
      <c r="B2205" s="81"/>
      <c r="C2205" s="81"/>
      <c r="D2205" s="81"/>
      <c r="E2205" s="81"/>
      <c r="F2205" s="151"/>
      <c r="G2205" s="151"/>
      <c r="H2205" s="157"/>
      <c r="I2205" s="157"/>
      <c r="J2205" s="157"/>
      <c r="K2205" s="81"/>
      <c r="L2205" s="81"/>
      <c r="M2205" s="81"/>
      <c r="N2205" s="81"/>
      <c r="O2205" s="81"/>
      <c r="P2205" s="81"/>
      <c r="Q2205" s="81"/>
      <c r="R2205" s="91"/>
      <c r="S2205" s="91"/>
      <c r="T2205" s="91"/>
      <c r="U2205" s="91"/>
      <c r="V2205" s="91"/>
      <c r="W2205" s="91"/>
      <c r="X2205" s="91"/>
      <c r="Y2205" s="91"/>
      <c r="Z2205" s="91"/>
      <c r="AA2205" s="91"/>
      <c r="AB2205" s="91"/>
      <c r="AC2205" s="91"/>
      <c r="AD2205" s="91"/>
      <c r="AE2205" s="91"/>
      <c r="AF2205" s="91"/>
      <c r="AG2205" s="91"/>
    </row>
    <row r="2206" spans="1:33" s="234" customFormat="1" ht="12.75" customHeight="1">
      <c r="A2206" s="160"/>
      <c r="B2206" s="81"/>
      <c r="C2206" s="81"/>
      <c r="D2206" s="81"/>
      <c r="E2206" s="81"/>
      <c r="F2206" s="151"/>
      <c r="G2206" s="151"/>
      <c r="H2206" s="157"/>
      <c r="I2206" s="157"/>
      <c r="J2206" s="157"/>
      <c r="K2206" s="81"/>
      <c r="L2206" s="81"/>
      <c r="M2206" s="81"/>
      <c r="N2206" s="81"/>
      <c r="O2206" s="81"/>
      <c r="P2206" s="81"/>
      <c r="Q2206" s="81"/>
      <c r="R2206" s="91"/>
      <c r="S2206" s="91"/>
      <c r="T2206" s="91"/>
      <c r="U2206" s="91"/>
      <c r="V2206" s="91"/>
      <c r="W2206" s="91"/>
      <c r="X2206" s="91"/>
      <c r="Y2206" s="91"/>
      <c r="Z2206" s="91"/>
      <c r="AA2206" s="91"/>
      <c r="AB2206" s="91"/>
      <c r="AC2206" s="91"/>
      <c r="AD2206" s="91"/>
      <c r="AE2206" s="91"/>
      <c r="AF2206" s="91"/>
      <c r="AG2206" s="91"/>
    </row>
    <row r="2207" spans="1:33" s="234" customFormat="1" ht="11.25" customHeight="1">
      <c r="A2207" s="160"/>
      <c r="B2207" s="113"/>
      <c r="C2207" s="113"/>
      <c r="D2207" s="113"/>
      <c r="E2207" s="81"/>
      <c r="F2207" s="151"/>
      <c r="G2207" s="151"/>
      <c r="H2207" s="157"/>
      <c r="I2207" s="157"/>
      <c r="J2207" s="169"/>
      <c r="K2207" s="113"/>
      <c r="L2207" s="81"/>
      <c r="M2207" s="81"/>
      <c r="N2207" s="81"/>
      <c r="O2207" s="81"/>
      <c r="P2207" s="81"/>
      <c r="Q2207" s="81"/>
      <c r="R2207" s="91"/>
      <c r="S2207" s="91"/>
      <c r="T2207" s="91"/>
      <c r="U2207" s="91"/>
      <c r="V2207" s="91"/>
      <c r="W2207" s="91"/>
      <c r="X2207" s="91"/>
      <c r="Y2207" s="91"/>
      <c r="Z2207" s="91"/>
      <c r="AA2207" s="91"/>
      <c r="AB2207" s="91"/>
      <c r="AC2207" s="91"/>
      <c r="AD2207" s="91"/>
      <c r="AE2207" s="91"/>
      <c r="AF2207" s="91"/>
      <c r="AG2207" s="91"/>
    </row>
    <row r="2208" spans="1:33" s="234" customFormat="1" ht="13.5" customHeight="1" hidden="1">
      <c r="A2208" s="160"/>
      <c r="B2208" s="81"/>
      <c r="C2208" s="113"/>
      <c r="D2208" s="113"/>
      <c r="E2208" s="81"/>
      <c r="F2208" s="151"/>
      <c r="G2208" s="151"/>
      <c r="H2208" s="157"/>
      <c r="I2208" s="157"/>
      <c r="J2208" s="169"/>
      <c r="K2208" s="113"/>
      <c r="L2208" s="81"/>
      <c r="M2208" s="81"/>
      <c r="N2208" s="81"/>
      <c r="O2208" s="81"/>
      <c r="P2208" s="81"/>
      <c r="Q2208" s="81"/>
      <c r="R2208" s="91"/>
      <c r="S2208" s="91"/>
      <c r="T2208" s="91"/>
      <c r="U2208" s="91"/>
      <c r="V2208" s="91"/>
      <c r="W2208" s="91"/>
      <c r="X2208" s="91"/>
      <c r="Y2208" s="91"/>
      <c r="Z2208" s="91"/>
      <c r="AA2208" s="91"/>
      <c r="AB2208" s="91"/>
      <c r="AC2208" s="91"/>
      <c r="AD2208" s="91"/>
      <c r="AE2208" s="91"/>
      <c r="AF2208" s="91"/>
      <c r="AG2208" s="91"/>
    </row>
    <row r="2209" spans="1:33" s="234" customFormat="1" ht="11.25" customHeight="1">
      <c r="A2209" s="160"/>
      <c r="B2209" s="81"/>
      <c r="C2209" s="81"/>
      <c r="D2209" s="81"/>
      <c r="E2209" s="81"/>
      <c r="F2209" s="151"/>
      <c r="G2209" s="151"/>
      <c r="H2209" s="157"/>
      <c r="I2209" s="157"/>
      <c r="J2209" s="157"/>
      <c r="K2209" s="81"/>
      <c r="L2209" s="81"/>
      <c r="M2209" s="81"/>
      <c r="N2209" s="81"/>
      <c r="O2209" s="81"/>
      <c r="P2209" s="81"/>
      <c r="Q2209" s="81"/>
      <c r="R2209" s="91"/>
      <c r="S2209" s="91"/>
      <c r="T2209" s="91"/>
      <c r="U2209" s="91"/>
      <c r="V2209" s="91"/>
      <c r="W2209" s="91"/>
      <c r="X2209" s="91"/>
      <c r="Y2209" s="91"/>
      <c r="Z2209" s="91"/>
      <c r="AA2209" s="91"/>
      <c r="AB2209" s="91"/>
      <c r="AC2209" s="91"/>
      <c r="AD2209" s="91"/>
      <c r="AE2209" s="91"/>
      <c r="AF2209" s="91"/>
      <c r="AG2209" s="91"/>
    </row>
    <row r="2210" spans="1:33" s="234" customFormat="1" ht="3" customHeight="1" hidden="1">
      <c r="A2210" s="160"/>
      <c r="B2210" s="81"/>
      <c r="C2210" s="81"/>
      <c r="D2210" s="81"/>
      <c r="E2210" s="81"/>
      <c r="F2210" s="151"/>
      <c r="G2210" s="151"/>
      <c r="H2210" s="151"/>
      <c r="I2210" s="151"/>
      <c r="J2210" s="157"/>
      <c r="K2210" s="81"/>
      <c r="L2210" s="81"/>
      <c r="M2210" s="81"/>
      <c r="N2210" s="81"/>
      <c r="O2210" s="81"/>
      <c r="P2210" s="81"/>
      <c r="Q2210" s="81"/>
      <c r="R2210" s="91"/>
      <c r="S2210" s="91"/>
      <c r="T2210" s="91"/>
      <c r="U2210" s="91"/>
      <c r="V2210" s="91"/>
      <c r="W2210" s="91"/>
      <c r="X2210" s="91"/>
      <c r="Y2210" s="91"/>
      <c r="Z2210" s="91"/>
      <c r="AA2210" s="91"/>
      <c r="AB2210" s="91"/>
      <c r="AC2210" s="91"/>
      <c r="AD2210" s="91"/>
      <c r="AE2210" s="91"/>
      <c r="AF2210" s="91"/>
      <c r="AG2210" s="91"/>
    </row>
    <row r="2211" spans="1:33" s="234" customFormat="1" ht="38.25" customHeight="1" hidden="1">
      <c r="A2211" s="160"/>
      <c r="B2211" s="77"/>
      <c r="C2211" s="81"/>
      <c r="D2211" s="81"/>
      <c r="E2211" s="81"/>
      <c r="F2211" s="151"/>
      <c r="G2211" s="151"/>
      <c r="H2211" s="151"/>
      <c r="I2211" s="151"/>
      <c r="J2211" s="157"/>
      <c r="K2211" s="81"/>
      <c r="L2211" s="81"/>
      <c r="M2211" s="81"/>
      <c r="N2211" s="81"/>
      <c r="O2211" s="81"/>
      <c r="P2211" s="81"/>
      <c r="Q2211" s="81"/>
      <c r="R2211" s="91"/>
      <c r="S2211" s="91"/>
      <c r="T2211" s="91"/>
      <c r="U2211" s="91"/>
      <c r="V2211" s="91"/>
      <c r="W2211" s="91"/>
      <c r="X2211" s="91"/>
      <c r="Y2211" s="91"/>
      <c r="Z2211" s="91"/>
      <c r="AA2211" s="91"/>
      <c r="AB2211" s="91"/>
      <c r="AC2211" s="91"/>
      <c r="AD2211" s="91"/>
      <c r="AE2211" s="91"/>
      <c r="AF2211" s="91"/>
      <c r="AG2211" s="91"/>
    </row>
    <row r="2212" spans="1:33" s="234" customFormat="1" ht="15.75" customHeight="1">
      <c r="A2212" s="160"/>
      <c r="B2212" s="81"/>
      <c r="C2212" s="81"/>
      <c r="D2212" s="81"/>
      <c r="E2212" s="91"/>
      <c r="F2212" s="151"/>
      <c r="G2212" s="151"/>
      <c r="H2212" s="151"/>
      <c r="I2212" s="151"/>
      <c r="J2212" s="157"/>
      <c r="K2212" s="81"/>
      <c r="L2212" s="81"/>
      <c r="M2212" s="81"/>
      <c r="N2212" s="81"/>
      <c r="O2212" s="81"/>
      <c r="P2212" s="81"/>
      <c r="Q2212" s="81"/>
      <c r="R2212" s="91"/>
      <c r="S2212" s="91"/>
      <c r="T2212" s="91"/>
      <c r="U2212" s="91"/>
      <c r="V2212" s="91"/>
      <c r="W2212" s="91"/>
      <c r="X2212" s="91"/>
      <c r="Y2212" s="91"/>
      <c r="Z2212" s="91"/>
      <c r="AA2212" s="91"/>
      <c r="AB2212" s="91"/>
      <c r="AC2212" s="91"/>
      <c r="AD2212" s="91"/>
      <c r="AE2212" s="91"/>
      <c r="AF2212" s="91"/>
      <c r="AG2212" s="91"/>
    </row>
    <row r="2213" spans="2:33" ht="14.25" customHeight="1">
      <c r="B2213" s="270"/>
      <c r="C2213" s="270"/>
      <c r="D2213" s="66"/>
      <c r="E2213" s="91"/>
      <c r="F2213" s="151"/>
      <c r="G2213" s="151"/>
      <c r="H2213" s="151"/>
      <c r="I2213" s="151"/>
      <c r="J2213" s="181"/>
      <c r="K2213" s="181"/>
      <c r="L2213" s="81"/>
      <c r="M2213" s="81"/>
      <c r="N2213" s="81"/>
      <c r="O2213" s="81"/>
      <c r="P2213" s="81"/>
      <c r="Q2213" s="81"/>
      <c r="R2213" s="81"/>
      <c r="S2213" s="81"/>
      <c r="T2213" s="81"/>
      <c r="U2213" s="91"/>
      <c r="V2213" s="91"/>
      <c r="W2213" s="91"/>
      <c r="X2213" s="91"/>
      <c r="Y2213" s="91"/>
      <c r="Z2213" s="91"/>
      <c r="AA2213" s="91"/>
      <c r="AB2213" s="91"/>
      <c r="AC2213" s="91"/>
      <c r="AD2213" s="91"/>
      <c r="AE2213" s="91"/>
      <c r="AF2213" s="91"/>
      <c r="AG2213" s="91"/>
    </row>
    <row r="2214" spans="1:33" ht="21.75" customHeight="1">
      <c r="A2214" s="233"/>
      <c r="B2214" s="91"/>
      <c r="C2214" s="81"/>
      <c r="D2214" s="81"/>
      <c r="E2214" s="91"/>
      <c r="F2214" s="91"/>
      <c r="G2214" s="91"/>
      <c r="H2214" s="91"/>
      <c r="I2214" s="151"/>
      <c r="J2214" s="157"/>
      <c r="K2214" s="157"/>
      <c r="L2214" s="81"/>
      <c r="M2214" s="81"/>
      <c r="N2214" s="81"/>
      <c r="O2214" s="81"/>
      <c r="P2214" s="81"/>
      <c r="Q2214" s="81"/>
      <c r="R2214" s="81"/>
      <c r="S2214" s="81"/>
      <c r="T2214" s="81"/>
      <c r="U2214" s="91"/>
      <c r="V2214" s="91"/>
      <c r="W2214" s="91"/>
      <c r="X2214" s="91"/>
      <c r="Y2214" s="91"/>
      <c r="Z2214" s="91"/>
      <c r="AA2214" s="91"/>
      <c r="AB2214" s="91"/>
      <c r="AC2214" s="91"/>
      <c r="AD2214" s="91"/>
      <c r="AE2214" s="91"/>
      <c r="AF2214" s="91"/>
      <c r="AG2214" s="91"/>
    </row>
    <row r="2215" spans="2:33" ht="18.75" customHeight="1">
      <c r="B2215" s="91"/>
      <c r="C2215" s="91"/>
      <c r="D2215" s="91"/>
      <c r="E2215" s="91"/>
      <c r="F2215" s="91"/>
      <c r="G2215" s="91"/>
      <c r="H2215" s="91"/>
      <c r="I2215" s="151"/>
      <c r="J2215" s="151"/>
      <c r="K2215" s="151"/>
      <c r="L2215" s="151"/>
      <c r="M2215" s="151"/>
      <c r="N2215" s="151"/>
      <c r="O2215" s="151"/>
      <c r="P2215" s="151"/>
      <c r="Q2215" s="151"/>
      <c r="R2215" s="81"/>
      <c r="S2215" s="81"/>
      <c r="T2215" s="81"/>
      <c r="U2215" s="91"/>
      <c r="V2215" s="91"/>
      <c r="W2215" s="91"/>
      <c r="X2215" s="91"/>
      <c r="Y2215" s="91"/>
      <c r="Z2215" s="91"/>
      <c r="AA2215" s="91"/>
      <c r="AB2215" s="91"/>
      <c r="AC2215" s="91"/>
      <c r="AD2215" s="91"/>
      <c r="AE2215" s="91"/>
      <c r="AF2215" s="91"/>
      <c r="AG2215" s="91"/>
    </row>
    <row r="2216" spans="2:33" ht="12" customHeight="1">
      <c r="B2216" s="81"/>
      <c r="C2216" s="81"/>
      <c r="D2216" s="81"/>
      <c r="E2216" s="81"/>
      <c r="F2216" s="91"/>
      <c r="G2216" s="91"/>
      <c r="H2216" s="81"/>
      <c r="I2216" s="157"/>
      <c r="J2216" s="157"/>
      <c r="K2216" s="157"/>
      <c r="L2216" s="81"/>
      <c r="M2216" s="81"/>
      <c r="N2216" s="81"/>
      <c r="O2216" s="81"/>
      <c r="P2216" s="81"/>
      <c r="Q2216" s="81"/>
      <c r="R2216" s="81"/>
      <c r="S2216" s="81"/>
      <c r="T2216" s="81"/>
      <c r="U2216" s="91"/>
      <c r="V2216" s="91"/>
      <c r="W2216" s="91"/>
      <c r="X2216" s="91"/>
      <c r="Y2216" s="91"/>
      <c r="Z2216" s="91"/>
      <c r="AA2216" s="91"/>
      <c r="AB2216" s="91"/>
      <c r="AC2216" s="91"/>
      <c r="AD2216" s="91"/>
      <c r="AE2216" s="91"/>
      <c r="AF2216" s="91"/>
      <c r="AG2216" s="91"/>
    </row>
    <row r="2217" spans="2:33" ht="11.25" customHeight="1">
      <c r="B2217" s="81"/>
      <c r="C2217" s="81"/>
      <c r="D2217" s="81"/>
      <c r="E2217" s="81"/>
      <c r="F2217" s="91"/>
      <c r="G2217" s="91"/>
      <c r="H2217" s="81"/>
      <c r="I2217" s="157"/>
      <c r="J2217" s="157"/>
      <c r="K2217" s="157"/>
      <c r="L2217" s="81"/>
      <c r="M2217" s="81"/>
      <c r="N2217" s="81"/>
      <c r="O2217" s="81"/>
      <c r="P2217" s="81"/>
      <c r="Q2217" s="81"/>
      <c r="R2217" s="81"/>
      <c r="S2217" s="81"/>
      <c r="T2217" s="81"/>
      <c r="U2217" s="91"/>
      <c r="V2217" s="91"/>
      <c r="W2217" s="91"/>
      <c r="X2217" s="91"/>
      <c r="Y2217" s="91"/>
      <c r="Z2217" s="91"/>
      <c r="AA2217" s="91"/>
      <c r="AB2217" s="91"/>
      <c r="AC2217" s="91"/>
      <c r="AD2217" s="91"/>
      <c r="AE2217" s="91"/>
      <c r="AF2217" s="91"/>
      <c r="AG2217" s="91"/>
    </row>
    <row r="2218" spans="2:33" ht="27" customHeight="1">
      <c r="B2218" s="76"/>
      <c r="C2218" s="81"/>
      <c r="D2218" s="79"/>
      <c r="E2218" s="81"/>
      <c r="F2218" s="91"/>
      <c r="G2218" s="91"/>
      <c r="H2218" s="81"/>
      <c r="I2218" s="157"/>
      <c r="J2218" s="157"/>
      <c r="K2218" s="157"/>
      <c r="L2218" s="81"/>
      <c r="M2218" s="81"/>
      <c r="N2218" s="81"/>
      <c r="O2218" s="81"/>
      <c r="P2218" s="81"/>
      <c r="Q2218" s="81"/>
      <c r="R2218" s="81"/>
      <c r="S2218" s="81"/>
      <c r="T2218" s="81"/>
      <c r="U2218" s="91"/>
      <c r="V2218" s="91"/>
      <c r="W2218" s="91"/>
      <c r="X2218" s="91"/>
      <c r="Y2218" s="91"/>
      <c r="Z2218" s="91"/>
      <c r="AA2218" s="91"/>
      <c r="AB2218" s="91"/>
      <c r="AC2218" s="91"/>
      <c r="AD2218" s="91"/>
      <c r="AE2218" s="91"/>
      <c r="AF2218" s="91"/>
      <c r="AG2218" s="91"/>
    </row>
    <row r="2219" spans="1:33" ht="12" customHeight="1">
      <c r="A2219" s="160"/>
      <c r="B2219" s="81"/>
      <c r="C2219" s="81"/>
      <c r="D2219" s="81"/>
      <c r="E2219" s="81"/>
      <c r="F2219" s="91"/>
      <c r="G2219" s="91"/>
      <c r="H2219" s="81"/>
      <c r="I2219" s="157"/>
      <c r="J2219" s="157"/>
      <c r="K2219" s="157"/>
      <c r="L2219" s="81"/>
      <c r="M2219" s="81"/>
      <c r="N2219" s="81"/>
      <c r="O2219" s="81"/>
      <c r="P2219" s="81"/>
      <c r="Q2219" s="81"/>
      <c r="R2219" s="81"/>
      <c r="S2219" s="81"/>
      <c r="T2219" s="81"/>
      <c r="U2219" s="91"/>
      <c r="V2219" s="91"/>
      <c r="W2219" s="91"/>
      <c r="X2219" s="91"/>
      <c r="Y2219" s="91"/>
      <c r="Z2219" s="91"/>
      <c r="AA2219" s="91"/>
      <c r="AB2219" s="91"/>
      <c r="AC2219" s="91"/>
      <c r="AD2219" s="91"/>
      <c r="AE2219" s="91"/>
      <c r="AF2219" s="91"/>
      <c r="AG2219" s="91"/>
    </row>
    <row r="2220" spans="2:33" ht="12" customHeight="1">
      <c r="B2220" s="81"/>
      <c r="C2220" s="81"/>
      <c r="D2220" s="81"/>
      <c r="E2220" s="81"/>
      <c r="F2220" s="91"/>
      <c r="G2220" s="91"/>
      <c r="H2220" s="81"/>
      <c r="I2220" s="157"/>
      <c r="J2220" s="157"/>
      <c r="K2220" s="157"/>
      <c r="L2220" s="81"/>
      <c r="M2220" s="81"/>
      <c r="N2220" s="81"/>
      <c r="O2220" s="81"/>
      <c r="P2220" s="81"/>
      <c r="Q2220" s="81"/>
      <c r="R2220" s="81"/>
      <c r="S2220" s="81"/>
      <c r="T2220" s="81"/>
      <c r="U2220" s="91"/>
      <c r="V2220" s="91"/>
      <c r="W2220" s="91"/>
      <c r="X2220" s="91"/>
      <c r="Y2220" s="91"/>
      <c r="Z2220" s="91"/>
      <c r="AA2220" s="91"/>
      <c r="AB2220" s="91"/>
      <c r="AC2220" s="91"/>
      <c r="AD2220" s="91"/>
      <c r="AE2220" s="91"/>
      <c r="AF2220" s="91"/>
      <c r="AG2220" s="91"/>
    </row>
    <row r="2221" spans="2:33" ht="33.75" customHeight="1" hidden="1">
      <c r="B2221" s="64"/>
      <c r="C2221" s="81"/>
      <c r="D2221" s="81"/>
      <c r="E2221" s="81"/>
      <c r="F2221" s="91"/>
      <c r="G2221" s="91"/>
      <c r="H2221" s="81"/>
      <c r="I2221" s="157"/>
      <c r="J2221" s="157"/>
      <c r="K2221" s="157"/>
      <c r="L2221" s="81"/>
      <c r="M2221" s="81"/>
      <c r="N2221" s="81"/>
      <c r="O2221" s="81"/>
      <c r="P2221" s="81"/>
      <c r="Q2221" s="81"/>
      <c r="R2221" s="81"/>
      <c r="S2221" s="81"/>
      <c r="T2221" s="81"/>
      <c r="U2221" s="91"/>
      <c r="V2221" s="91"/>
      <c r="W2221" s="91"/>
      <c r="X2221" s="91"/>
      <c r="Y2221" s="91"/>
      <c r="Z2221" s="91"/>
      <c r="AA2221" s="91"/>
      <c r="AB2221" s="91"/>
      <c r="AC2221" s="91"/>
      <c r="AD2221" s="91"/>
      <c r="AE2221" s="91"/>
      <c r="AF2221" s="91"/>
      <c r="AG2221" s="91"/>
    </row>
    <row r="2222" spans="2:33" ht="13.5" customHeight="1">
      <c r="B2222" s="81"/>
      <c r="C2222" s="81"/>
      <c r="D2222" s="81"/>
      <c r="E2222" s="81"/>
      <c r="F2222" s="91"/>
      <c r="G2222" s="91"/>
      <c r="H2222" s="81"/>
      <c r="I2222" s="157"/>
      <c r="J2222" s="157"/>
      <c r="K2222" s="157"/>
      <c r="L2222" s="81"/>
      <c r="M2222" s="81"/>
      <c r="N2222" s="81"/>
      <c r="O2222" s="81"/>
      <c r="P2222" s="81"/>
      <c r="Q2222" s="81"/>
      <c r="R2222" s="81"/>
      <c r="S2222" s="81"/>
      <c r="T2222" s="81"/>
      <c r="U2222" s="91"/>
      <c r="V2222" s="91"/>
      <c r="W2222" s="91"/>
      <c r="X2222" s="91"/>
      <c r="Y2222" s="91"/>
      <c r="Z2222" s="91"/>
      <c r="AA2222" s="91"/>
      <c r="AB2222" s="91"/>
      <c r="AC2222" s="91"/>
      <c r="AD2222" s="91"/>
      <c r="AE2222" s="91"/>
      <c r="AF2222" s="91"/>
      <c r="AG2222" s="91"/>
    </row>
    <row r="2223" spans="2:33" ht="9" customHeight="1">
      <c r="B2223" s="81"/>
      <c r="C2223" s="81"/>
      <c r="D2223" s="81"/>
      <c r="E2223" s="91"/>
      <c r="F2223" s="91"/>
      <c r="G2223" s="91"/>
      <c r="H2223" s="91"/>
      <c r="I2223" s="151"/>
      <c r="J2223" s="157"/>
      <c r="K2223" s="157"/>
      <c r="L2223" s="81"/>
      <c r="M2223" s="81"/>
      <c r="N2223" s="81"/>
      <c r="O2223" s="81"/>
      <c r="P2223" s="81"/>
      <c r="Q2223" s="81"/>
      <c r="R2223" s="81"/>
      <c r="S2223" s="81"/>
      <c r="T2223" s="81"/>
      <c r="U2223" s="91"/>
      <c r="V2223" s="91"/>
      <c r="W2223" s="91"/>
      <c r="X2223" s="91"/>
      <c r="Y2223" s="91"/>
      <c r="Z2223" s="91"/>
      <c r="AA2223" s="91"/>
      <c r="AB2223" s="91"/>
      <c r="AC2223" s="91"/>
      <c r="AD2223" s="91"/>
      <c r="AE2223" s="91"/>
      <c r="AF2223" s="91"/>
      <c r="AG2223" s="91"/>
    </row>
    <row r="2224" spans="2:33" ht="13.5" customHeight="1">
      <c r="B2224" s="91"/>
      <c r="C2224" s="160"/>
      <c r="D2224" s="160"/>
      <c r="E2224" s="160"/>
      <c r="F2224" s="91"/>
      <c r="G2224" s="91"/>
      <c r="H2224" s="160"/>
      <c r="I2224" s="171"/>
      <c r="J2224" s="171"/>
      <c r="K2224" s="171"/>
      <c r="L2224" s="171"/>
      <c r="M2224" s="171"/>
      <c r="N2224" s="171"/>
      <c r="O2224" s="171"/>
      <c r="P2224" s="171"/>
      <c r="Q2224" s="171"/>
      <c r="R2224" s="81"/>
      <c r="S2224" s="81"/>
      <c r="T2224" s="81"/>
      <c r="U2224" s="91"/>
      <c r="V2224" s="91"/>
      <c r="W2224" s="91"/>
      <c r="X2224" s="91"/>
      <c r="Y2224" s="91"/>
      <c r="Z2224" s="91"/>
      <c r="AA2224" s="91"/>
      <c r="AB2224" s="91"/>
      <c r="AC2224" s="91"/>
      <c r="AD2224" s="91"/>
      <c r="AE2224" s="91"/>
      <c r="AF2224" s="91"/>
      <c r="AG2224" s="91"/>
    </row>
    <row r="2225" spans="2:33" ht="12.75">
      <c r="B2225" s="81"/>
      <c r="C2225" s="81"/>
      <c r="D2225" s="81"/>
      <c r="E2225" s="81"/>
      <c r="F2225" s="91"/>
      <c r="G2225" s="91"/>
      <c r="H2225" s="81"/>
      <c r="I2225" s="157"/>
      <c r="J2225" s="157"/>
      <c r="K2225" s="157"/>
      <c r="L2225" s="157"/>
      <c r="M2225" s="157"/>
      <c r="N2225" s="157"/>
      <c r="O2225" s="157"/>
      <c r="P2225" s="157"/>
      <c r="Q2225" s="157"/>
      <c r="R2225" s="81"/>
      <c r="S2225" s="81"/>
      <c r="T2225" s="81"/>
      <c r="U2225" s="91"/>
      <c r="V2225" s="91"/>
      <c r="W2225" s="91"/>
      <c r="X2225" s="91"/>
      <c r="Y2225" s="91"/>
      <c r="Z2225" s="91"/>
      <c r="AA2225" s="91"/>
      <c r="AB2225" s="91"/>
      <c r="AC2225" s="91"/>
      <c r="AD2225" s="91"/>
      <c r="AE2225" s="91"/>
      <c r="AF2225" s="91"/>
      <c r="AG2225" s="91"/>
    </row>
    <row r="2226" spans="2:33" ht="12.75">
      <c r="B2226" s="81"/>
      <c r="C2226" s="81"/>
      <c r="D2226" s="81"/>
      <c r="E2226" s="81"/>
      <c r="F2226" s="91"/>
      <c r="G2226" s="91"/>
      <c r="H2226" s="81"/>
      <c r="I2226" s="157"/>
      <c r="J2226" s="157"/>
      <c r="K2226" s="157"/>
      <c r="L2226" s="81"/>
      <c r="M2226" s="81"/>
      <c r="N2226" s="81"/>
      <c r="O2226" s="81"/>
      <c r="P2226" s="81"/>
      <c r="Q2226" s="81"/>
      <c r="R2226" s="81"/>
      <c r="S2226" s="81"/>
      <c r="T2226" s="81"/>
      <c r="U2226" s="91"/>
      <c r="V2226" s="91"/>
      <c r="W2226" s="91"/>
      <c r="X2226" s="91"/>
      <c r="Y2226" s="91"/>
      <c r="Z2226" s="91"/>
      <c r="AA2226" s="91"/>
      <c r="AB2226" s="91"/>
      <c r="AC2226" s="91"/>
      <c r="AD2226" s="91"/>
      <c r="AE2226" s="91"/>
      <c r="AF2226" s="91"/>
      <c r="AG2226" s="91"/>
    </row>
    <row r="2227" spans="2:33" ht="12.75" customHeight="1">
      <c r="B2227" s="113"/>
      <c r="C2227" s="113"/>
      <c r="D2227" s="113"/>
      <c r="E2227" s="81"/>
      <c r="F2227" s="91"/>
      <c r="G2227" s="91"/>
      <c r="H2227" s="81"/>
      <c r="I2227" s="157"/>
      <c r="J2227" s="169"/>
      <c r="K2227" s="169"/>
      <c r="L2227" s="113"/>
      <c r="M2227" s="113"/>
      <c r="N2227" s="113"/>
      <c r="O2227" s="113"/>
      <c r="P2227" s="113"/>
      <c r="Q2227" s="113"/>
      <c r="R2227" s="81"/>
      <c r="S2227" s="81"/>
      <c r="T2227" s="81"/>
      <c r="U2227" s="91"/>
      <c r="V2227" s="91"/>
      <c r="W2227" s="91"/>
      <c r="X2227" s="91"/>
      <c r="Y2227" s="91"/>
      <c r="Z2227" s="91"/>
      <c r="AA2227" s="91"/>
      <c r="AB2227" s="91"/>
      <c r="AC2227" s="91"/>
      <c r="AD2227" s="91"/>
      <c r="AE2227" s="91"/>
      <c r="AF2227" s="91"/>
      <c r="AG2227" s="91"/>
    </row>
    <row r="2228" spans="2:33" ht="15.75" customHeight="1">
      <c r="B2228" s="81"/>
      <c r="C2228" s="113"/>
      <c r="D2228" s="113"/>
      <c r="E2228" s="81"/>
      <c r="F2228" s="91"/>
      <c r="G2228" s="91"/>
      <c r="H2228" s="81"/>
      <c r="I2228" s="157"/>
      <c r="J2228" s="169"/>
      <c r="K2228" s="169"/>
      <c r="L2228" s="113"/>
      <c r="M2228" s="113"/>
      <c r="N2228" s="113"/>
      <c r="O2228" s="113"/>
      <c r="P2228" s="113"/>
      <c r="Q2228" s="113"/>
      <c r="R2228" s="81"/>
      <c r="S2228" s="81"/>
      <c r="T2228" s="81"/>
      <c r="U2228" s="91"/>
      <c r="V2228" s="91"/>
      <c r="W2228" s="91"/>
      <c r="X2228" s="91"/>
      <c r="Y2228" s="91"/>
      <c r="Z2228" s="91"/>
      <c r="AA2228" s="91"/>
      <c r="AB2228" s="91"/>
      <c r="AC2228" s="91"/>
      <c r="AD2228" s="91"/>
      <c r="AE2228" s="91"/>
      <c r="AF2228" s="91"/>
      <c r="AG2228" s="91"/>
    </row>
    <row r="2229" spans="2:33" ht="11.25" customHeight="1" hidden="1">
      <c r="B2229" s="81"/>
      <c r="C2229" s="81"/>
      <c r="D2229" s="81"/>
      <c r="E2229" s="81"/>
      <c r="F2229" s="91"/>
      <c r="G2229" s="91"/>
      <c r="H2229" s="81"/>
      <c r="I2229" s="157"/>
      <c r="J2229" s="157"/>
      <c r="K2229" s="157"/>
      <c r="L2229" s="81"/>
      <c r="M2229" s="81"/>
      <c r="N2229" s="81"/>
      <c r="O2229" s="81"/>
      <c r="P2229" s="81"/>
      <c r="Q2229" s="81"/>
      <c r="R2229" s="81"/>
      <c r="S2229" s="81"/>
      <c r="T2229" s="81"/>
      <c r="U2229" s="91"/>
      <c r="V2229" s="91"/>
      <c r="W2229" s="91"/>
      <c r="X2229" s="91"/>
      <c r="Y2229" s="91"/>
      <c r="Z2229" s="91"/>
      <c r="AA2229" s="91"/>
      <c r="AB2229" s="91"/>
      <c r="AC2229" s="91"/>
      <c r="AD2229" s="91"/>
      <c r="AE2229" s="91"/>
      <c r="AF2229" s="91"/>
      <c r="AG2229" s="91"/>
    </row>
    <row r="2230" spans="2:33" ht="18" customHeight="1" hidden="1">
      <c r="B2230" s="77"/>
      <c r="C2230" s="81"/>
      <c r="D2230" s="81"/>
      <c r="E2230" s="91"/>
      <c r="F2230" s="91"/>
      <c r="G2230" s="91"/>
      <c r="H2230" s="91"/>
      <c r="I2230" s="151"/>
      <c r="J2230" s="157"/>
      <c r="K2230" s="157"/>
      <c r="L2230" s="81"/>
      <c r="M2230" s="81"/>
      <c r="N2230" s="81"/>
      <c r="O2230" s="81"/>
      <c r="P2230" s="81"/>
      <c r="Q2230" s="81"/>
      <c r="R2230" s="81"/>
      <c r="S2230" s="81"/>
      <c r="T2230" s="81"/>
      <c r="U2230" s="91"/>
      <c r="V2230" s="91"/>
      <c r="W2230" s="91"/>
      <c r="X2230" s="91"/>
      <c r="Y2230" s="91"/>
      <c r="Z2230" s="91"/>
      <c r="AA2230" s="91"/>
      <c r="AB2230" s="91"/>
      <c r="AC2230" s="91"/>
      <c r="AD2230" s="91"/>
      <c r="AE2230" s="91"/>
      <c r="AF2230" s="91"/>
      <c r="AG2230" s="91"/>
    </row>
    <row r="2231" spans="2:33" ht="13.5" customHeight="1">
      <c r="B2231" s="77"/>
      <c r="C2231" s="81"/>
      <c r="D2231" s="81"/>
      <c r="E2231" s="91"/>
      <c r="F2231" s="91"/>
      <c r="G2231" s="91"/>
      <c r="H2231" s="91"/>
      <c r="I2231" s="151"/>
      <c r="J2231" s="157"/>
      <c r="K2231" s="157"/>
      <c r="L2231" s="81"/>
      <c r="M2231" s="81"/>
      <c r="N2231" s="81"/>
      <c r="O2231" s="81"/>
      <c r="P2231" s="81"/>
      <c r="Q2231" s="81"/>
      <c r="R2231" s="81"/>
      <c r="S2231" s="81"/>
      <c r="T2231" s="81"/>
      <c r="U2231" s="91"/>
      <c r="V2231" s="91"/>
      <c r="W2231" s="91"/>
      <c r="X2231" s="91"/>
      <c r="Y2231" s="91"/>
      <c r="Z2231" s="91"/>
      <c r="AA2231" s="91"/>
      <c r="AB2231" s="91"/>
      <c r="AC2231" s="91"/>
      <c r="AD2231" s="91"/>
      <c r="AE2231" s="91"/>
      <c r="AF2231" s="91"/>
      <c r="AG2231" s="91"/>
    </row>
    <row r="2232" spans="2:33" ht="18.75" customHeight="1">
      <c r="B2232" s="91"/>
      <c r="C2232" s="81"/>
      <c r="D2232" s="81"/>
      <c r="E2232" s="91"/>
      <c r="F2232" s="91"/>
      <c r="G2232" s="91"/>
      <c r="H2232" s="91"/>
      <c r="I2232" s="151"/>
      <c r="J2232" s="157"/>
      <c r="K2232" s="157"/>
      <c r="L2232" s="81"/>
      <c r="M2232" s="81"/>
      <c r="N2232" s="81"/>
      <c r="O2232" s="81"/>
      <c r="P2232" s="81"/>
      <c r="Q2232" s="81"/>
      <c r="R2232" s="81"/>
      <c r="S2232" s="81"/>
      <c r="T2232" s="81"/>
      <c r="U2232" s="91"/>
      <c r="V2232" s="91"/>
      <c r="W2232" s="91"/>
      <c r="X2232" s="91"/>
      <c r="Y2232" s="91"/>
      <c r="Z2232" s="91"/>
      <c r="AA2232" s="91"/>
      <c r="AB2232" s="91"/>
      <c r="AC2232" s="91"/>
      <c r="AD2232" s="91"/>
      <c r="AE2232" s="91"/>
      <c r="AF2232" s="91"/>
      <c r="AG2232" s="91"/>
    </row>
    <row r="2233" spans="2:33" ht="0.75" customHeight="1">
      <c r="B2233" s="91"/>
      <c r="C2233" s="81"/>
      <c r="D2233" s="81"/>
      <c r="E2233" s="91"/>
      <c r="F2233" s="91"/>
      <c r="G2233" s="91"/>
      <c r="H2233" s="91"/>
      <c r="I2233" s="151"/>
      <c r="J2233" s="157"/>
      <c r="K2233" s="157"/>
      <c r="L2233" s="81"/>
      <c r="M2233" s="81"/>
      <c r="N2233" s="81"/>
      <c r="O2233" s="81"/>
      <c r="P2233" s="81"/>
      <c r="Q2233" s="81"/>
      <c r="R2233" s="81"/>
      <c r="S2233" s="81"/>
      <c r="T2233" s="81"/>
      <c r="U2233" s="91"/>
      <c r="V2233" s="91"/>
      <c r="W2233" s="91"/>
      <c r="X2233" s="91"/>
      <c r="Y2233" s="91"/>
      <c r="Z2233" s="91"/>
      <c r="AA2233" s="91"/>
      <c r="AB2233" s="91"/>
      <c r="AC2233" s="91"/>
      <c r="AD2233" s="91"/>
      <c r="AE2233" s="91"/>
      <c r="AF2233" s="91"/>
      <c r="AG2233" s="91"/>
    </row>
    <row r="2234" spans="1:33" ht="20.25" customHeight="1">
      <c r="A2234" s="160"/>
      <c r="B2234" s="91"/>
      <c r="C2234" s="81"/>
      <c r="D2234" s="81"/>
      <c r="E2234" s="81"/>
      <c r="F2234" s="91"/>
      <c r="G2234" s="91"/>
      <c r="H2234" s="91"/>
      <c r="I2234" s="151"/>
      <c r="J2234" s="157"/>
      <c r="K2234" s="157"/>
      <c r="L2234" s="157"/>
      <c r="M2234" s="157"/>
      <c r="N2234" s="157"/>
      <c r="O2234" s="157"/>
      <c r="P2234" s="157"/>
      <c r="Q2234" s="157"/>
      <c r="R2234" s="81"/>
      <c r="S2234" s="81"/>
      <c r="T2234" s="81"/>
      <c r="U2234" s="91"/>
      <c r="V2234" s="91"/>
      <c r="W2234" s="91"/>
      <c r="X2234" s="91"/>
      <c r="Y2234" s="91"/>
      <c r="Z2234" s="91"/>
      <c r="AA2234" s="91"/>
      <c r="AB2234" s="91"/>
      <c r="AC2234" s="91"/>
      <c r="AD2234" s="91"/>
      <c r="AE2234" s="91"/>
      <c r="AF2234" s="91"/>
      <c r="AG2234" s="91"/>
    </row>
    <row r="2235" spans="1:33" ht="12.75">
      <c r="A2235" s="160"/>
      <c r="B2235" s="91"/>
      <c r="C2235" s="91"/>
      <c r="D2235" s="91"/>
      <c r="E2235" s="91"/>
      <c r="F2235" s="91"/>
      <c r="G2235" s="91"/>
      <c r="H2235" s="91"/>
      <c r="I2235" s="151"/>
      <c r="J2235" s="151"/>
      <c r="K2235" s="151"/>
      <c r="L2235" s="151"/>
      <c r="M2235" s="151"/>
      <c r="N2235" s="151"/>
      <c r="O2235" s="151"/>
      <c r="P2235" s="151"/>
      <c r="Q2235" s="151"/>
      <c r="R2235" s="81"/>
      <c r="S2235" s="81"/>
      <c r="T2235" s="81"/>
      <c r="U2235" s="91"/>
      <c r="V2235" s="91"/>
      <c r="W2235" s="91"/>
      <c r="X2235" s="91"/>
      <c r="Y2235" s="91"/>
      <c r="Z2235" s="91"/>
      <c r="AA2235" s="91"/>
      <c r="AB2235" s="91"/>
      <c r="AC2235" s="91"/>
      <c r="AD2235" s="91"/>
      <c r="AE2235" s="91"/>
      <c r="AF2235" s="91"/>
      <c r="AG2235" s="91"/>
    </row>
    <row r="2236" spans="1:33" ht="16.5" customHeight="1">
      <c r="A2236" s="160"/>
      <c r="B2236" s="81"/>
      <c r="C2236" s="81"/>
      <c r="D2236" s="81"/>
      <c r="E2236" s="81"/>
      <c r="F2236" s="91"/>
      <c r="G2236" s="91"/>
      <c r="H2236" s="81"/>
      <c r="I2236" s="157"/>
      <c r="J2236" s="157"/>
      <c r="K2236" s="157"/>
      <c r="L2236" s="81"/>
      <c r="M2236" s="81"/>
      <c r="N2236" s="81"/>
      <c r="O2236" s="81"/>
      <c r="P2236" s="81"/>
      <c r="Q2236" s="81"/>
      <c r="R2236" s="81"/>
      <c r="S2236" s="81"/>
      <c r="T2236" s="81"/>
      <c r="U2236" s="91"/>
      <c r="V2236" s="91"/>
      <c r="W2236" s="91"/>
      <c r="X2236" s="91"/>
      <c r="Y2236" s="91"/>
      <c r="Z2236" s="91"/>
      <c r="AA2236" s="91"/>
      <c r="AB2236" s="91"/>
      <c r="AC2236" s="91"/>
      <c r="AD2236" s="91"/>
      <c r="AE2236" s="91"/>
      <c r="AF2236" s="91"/>
      <c r="AG2236" s="91"/>
    </row>
    <row r="2237" spans="1:33" ht="15.75" customHeight="1" hidden="1">
      <c r="A2237" s="160"/>
      <c r="B2237" s="77"/>
      <c r="C2237" s="81"/>
      <c r="D2237" s="81"/>
      <c r="E2237" s="81"/>
      <c r="F2237" s="91"/>
      <c r="G2237" s="91"/>
      <c r="H2237" s="81"/>
      <c r="I2237" s="157"/>
      <c r="J2237" s="157"/>
      <c r="K2237" s="157"/>
      <c r="L2237" s="81"/>
      <c r="M2237" s="81"/>
      <c r="N2237" s="81"/>
      <c r="O2237" s="81"/>
      <c r="P2237" s="81"/>
      <c r="Q2237" s="81"/>
      <c r="R2237" s="81"/>
      <c r="S2237" s="81"/>
      <c r="T2237" s="81"/>
      <c r="U2237" s="91"/>
      <c r="V2237" s="91"/>
      <c r="W2237" s="91"/>
      <c r="X2237" s="91"/>
      <c r="Y2237" s="91"/>
      <c r="Z2237" s="91"/>
      <c r="AA2237" s="91"/>
      <c r="AB2237" s="91"/>
      <c r="AC2237" s="91"/>
      <c r="AD2237" s="91"/>
      <c r="AE2237" s="91"/>
      <c r="AF2237" s="91"/>
      <c r="AG2237" s="91"/>
    </row>
    <row r="2238" spans="1:33" ht="24.75" customHeight="1" hidden="1">
      <c r="A2238" s="160"/>
      <c r="B2238" s="77"/>
      <c r="C2238" s="81"/>
      <c r="D2238" s="81"/>
      <c r="E2238" s="81"/>
      <c r="F2238" s="91"/>
      <c r="G2238" s="91"/>
      <c r="H2238" s="81"/>
      <c r="I2238" s="157"/>
      <c r="J2238" s="157"/>
      <c r="K2238" s="157"/>
      <c r="L2238" s="81"/>
      <c r="M2238" s="81"/>
      <c r="N2238" s="81"/>
      <c r="O2238" s="81"/>
      <c r="P2238" s="81"/>
      <c r="Q2238" s="81"/>
      <c r="R2238" s="81"/>
      <c r="S2238" s="81"/>
      <c r="T2238" s="81"/>
      <c r="U2238" s="91"/>
      <c r="V2238" s="91"/>
      <c r="W2238" s="91"/>
      <c r="X2238" s="91"/>
      <c r="Y2238" s="91"/>
      <c r="Z2238" s="91"/>
      <c r="AA2238" s="91"/>
      <c r="AB2238" s="91"/>
      <c r="AC2238" s="91"/>
      <c r="AD2238" s="91"/>
      <c r="AE2238" s="91"/>
      <c r="AF2238" s="91"/>
      <c r="AG2238" s="91"/>
    </row>
    <row r="2239" spans="1:33" ht="0.75" customHeight="1">
      <c r="A2239" s="160"/>
      <c r="B2239" s="76"/>
      <c r="C2239" s="81"/>
      <c r="D2239" s="81"/>
      <c r="E2239" s="81"/>
      <c r="F2239" s="91"/>
      <c r="G2239" s="91"/>
      <c r="H2239" s="81"/>
      <c r="I2239" s="157"/>
      <c r="J2239" s="157"/>
      <c r="K2239" s="157"/>
      <c r="L2239" s="81"/>
      <c r="M2239" s="81"/>
      <c r="N2239" s="81"/>
      <c r="O2239" s="81"/>
      <c r="P2239" s="81"/>
      <c r="Q2239" s="81"/>
      <c r="R2239" s="81"/>
      <c r="S2239" s="81"/>
      <c r="T2239" s="81"/>
      <c r="U2239" s="91"/>
      <c r="V2239" s="91"/>
      <c r="W2239" s="91"/>
      <c r="X2239" s="91"/>
      <c r="Y2239" s="91"/>
      <c r="Z2239" s="91"/>
      <c r="AA2239" s="91"/>
      <c r="AB2239" s="91"/>
      <c r="AC2239" s="91"/>
      <c r="AD2239" s="91"/>
      <c r="AE2239" s="91"/>
      <c r="AF2239" s="91"/>
      <c r="AG2239" s="91"/>
    </row>
    <row r="2240" spans="1:33" ht="1.5" customHeight="1" hidden="1">
      <c r="A2240" s="160"/>
      <c r="B2240" s="117"/>
      <c r="C2240" s="81"/>
      <c r="D2240" s="81"/>
      <c r="E2240" s="81"/>
      <c r="F2240" s="91"/>
      <c r="G2240" s="91"/>
      <c r="H2240" s="81"/>
      <c r="I2240" s="157"/>
      <c r="J2240" s="157"/>
      <c r="K2240" s="157"/>
      <c r="L2240" s="81"/>
      <c r="M2240" s="81"/>
      <c r="N2240" s="81"/>
      <c r="O2240" s="81"/>
      <c r="P2240" s="81"/>
      <c r="Q2240" s="81"/>
      <c r="R2240" s="81"/>
      <c r="S2240" s="81"/>
      <c r="T2240" s="81"/>
      <c r="U2240" s="91"/>
      <c r="V2240" s="91"/>
      <c r="W2240" s="91"/>
      <c r="X2240" s="91"/>
      <c r="Y2240" s="91"/>
      <c r="Z2240" s="91"/>
      <c r="AA2240" s="91"/>
      <c r="AB2240" s="91"/>
      <c r="AC2240" s="91"/>
      <c r="AD2240" s="91"/>
      <c r="AE2240" s="91"/>
      <c r="AF2240" s="91"/>
      <c r="AG2240" s="91"/>
    </row>
    <row r="2241" spans="1:33" ht="15.75" customHeight="1">
      <c r="A2241" s="160"/>
      <c r="B2241" s="64"/>
      <c r="C2241" s="113"/>
      <c r="D2241" s="113"/>
      <c r="E2241" s="113"/>
      <c r="F2241" s="91"/>
      <c r="G2241" s="91"/>
      <c r="H2241" s="113"/>
      <c r="I2241" s="169"/>
      <c r="J2241" s="157"/>
      <c r="K2241" s="157"/>
      <c r="L2241" s="81"/>
      <c r="M2241" s="81"/>
      <c r="N2241" s="81"/>
      <c r="O2241" s="81"/>
      <c r="P2241" s="81"/>
      <c r="Q2241" s="81"/>
      <c r="R2241" s="81"/>
      <c r="S2241" s="81"/>
      <c r="T2241" s="81"/>
      <c r="U2241" s="91"/>
      <c r="V2241" s="91"/>
      <c r="W2241" s="91"/>
      <c r="X2241" s="91"/>
      <c r="Y2241" s="91"/>
      <c r="Z2241" s="91"/>
      <c r="AA2241" s="91"/>
      <c r="AB2241" s="91"/>
      <c r="AC2241" s="91"/>
      <c r="AD2241" s="91"/>
      <c r="AE2241" s="91"/>
      <c r="AF2241" s="91"/>
      <c r="AG2241" s="91"/>
    </row>
    <row r="2242" spans="1:33" ht="12.75" customHeight="1">
      <c r="A2242" s="160"/>
      <c r="B2242" s="81"/>
      <c r="C2242" s="81"/>
      <c r="D2242" s="81"/>
      <c r="E2242" s="81"/>
      <c r="F2242" s="91"/>
      <c r="G2242" s="91"/>
      <c r="H2242" s="81"/>
      <c r="I2242" s="157"/>
      <c r="J2242" s="157"/>
      <c r="K2242" s="157"/>
      <c r="L2242" s="81"/>
      <c r="M2242" s="81"/>
      <c r="N2242" s="81"/>
      <c r="O2242" s="81"/>
      <c r="P2242" s="81"/>
      <c r="Q2242" s="81"/>
      <c r="R2242" s="81"/>
      <c r="S2242" s="81"/>
      <c r="T2242" s="81"/>
      <c r="U2242" s="91"/>
      <c r="V2242" s="91"/>
      <c r="W2242" s="91"/>
      <c r="X2242" s="91"/>
      <c r="Y2242" s="91"/>
      <c r="Z2242" s="91"/>
      <c r="AA2242" s="91"/>
      <c r="AB2242" s="91"/>
      <c r="AC2242" s="91"/>
      <c r="AD2242" s="91"/>
      <c r="AE2242" s="91"/>
      <c r="AF2242" s="91"/>
      <c r="AG2242" s="91"/>
    </row>
    <row r="2243" spans="1:33" ht="0.75" customHeight="1">
      <c r="A2243" s="160"/>
      <c r="B2243" s="81"/>
      <c r="C2243" s="81"/>
      <c r="D2243" s="81"/>
      <c r="E2243" s="81"/>
      <c r="F2243" s="91"/>
      <c r="G2243" s="91"/>
      <c r="H2243" s="81"/>
      <c r="I2243" s="151"/>
      <c r="J2243" s="157"/>
      <c r="K2243" s="157"/>
      <c r="L2243" s="81"/>
      <c r="M2243" s="81"/>
      <c r="N2243" s="81"/>
      <c r="O2243" s="81"/>
      <c r="P2243" s="81"/>
      <c r="Q2243" s="81"/>
      <c r="R2243" s="81"/>
      <c r="S2243" s="81"/>
      <c r="T2243" s="81"/>
      <c r="U2243" s="91"/>
      <c r="V2243" s="91"/>
      <c r="W2243" s="91"/>
      <c r="X2243" s="91"/>
      <c r="Y2243" s="91"/>
      <c r="Z2243" s="91"/>
      <c r="AA2243" s="91"/>
      <c r="AB2243" s="91"/>
      <c r="AC2243" s="91"/>
      <c r="AD2243" s="91"/>
      <c r="AE2243" s="91"/>
      <c r="AF2243" s="91"/>
      <c r="AG2243" s="91"/>
    </row>
    <row r="2244" spans="1:33" ht="13.5" customHeight="1">
      <c r="A2244" s="160"/>
      <c r="B2244" s="81"/>
      <c r="C2244" s="81"/>
      <c r="D2244" s="81"/>
      <c r="E2244" s="81"/>
      <c r="F2244" s="91"/>
      <c r="G2244" s="91"/>
      <c r="H2244" s="81"/>
      <c r="I2244" s="157"/>
      <c r="J2244" s="157"/>
      <c r="K2244" s="157"/>
      <c r="L2244" s="81"/>
      <c r="M2244" s="81"/>
      <c r="N2244" s="81"/>
      <c r="O2244" s="81"/>
      <c r="P2244" s="81"/>
      <c r="Q2244" s="81"/>
      <c r="R2244" s="81"/>
      <c r="S2244" s="81"/>
      <c r="T2244" s="81"/>
      <c r="U2244" s="91"/>
      <c r="V2244" s="91"/>
      <c r="W2244" s="91"/>
      <c r="X2244" s="91"/>
      <c r="Y2244" s="91"/>
      <c r="Z2244" s="91"/>
      <c r="AA2244" s="91"/>
      <c r="AB2244" s="91"/>
      <c r="AC2244" s="91"/>
      <c r="AD2244" s="91"/>
      <c r="AE2244" s="91"/>
      <c r="AF2244" s="91"/>
      <c r="AG2244" s="91"/>
    </row>
    <row r="2245" spans="1:33" ht="0.75" customHeight="1">
      <c r="A2245" s="160"/>
      <c r="B2245" s="81"/>
      <c r="C2245" s="81"/>
      <c r="D2245" s="81"/>
      <c r="E2245" s="81"/>
      <c r="F2245" s="91"/>
      <c r="G2245" s="91"/>
      <c r="H2245" s="81"/>
      <c r="I2245" s="151"/>
      <c r="J2245" s="157"/>
      <c r="K2245" s="157"/>
      <c r="L2245" s="81"/>
      <c r="M2245" s="81"/>
      <c r="N2245" s="81"/>
      <c r="O2245" s="81"/>
      <c r="P2245" s="81"/>
      <c r="Q2245" s="81"/>
      <c r="R2245" s="81"/>
      <c r="S2245" s="81"/>
      <c r="T2245" s="81"/>
      <c r="U2245" s="91"/>
      <c r="V2245" s="91"/>
      <c r="W2245" s="91"/>
      <c r="X2245" s="91"/>
      <c r="Y2245" s="91"/>
      <c r="Z2245" s="91"/>
      <c r="AA2245" s="91"/>
      <c r="AB2245" s="91"/>
      <c r="AC2245" s="91"/>
      <c r="AD2245" s="91"/>
      <c r="AE2245" s="91"/>
      <c r="AF2245" s="91"/>
      <c r="AG2245" s="91"/>
    </row>
    <row r="2246" spans="1:33" ht="17.25" customHeight="1">
      <c r="A2246" s="160"/>
      <c r="B2246" s="81"/>
      <c r="C2246" s="81"/>
      <c r="D2246" s="81"/>
      <c r="E2246" s="91"/>
      <c r="F2246" s="91"/>
      <c r="G2246" s="91"/>
      <c r="H2246" s="91"/>
      <c r="I2246" s="151"/>
      <c r="J2246" s="157"/>
      <c r="K2246" s="157"/>
      <c r="L2246" s="81"/>
      <c r="M2246" s="81"/>
      <c r="N2246" s="81"/>
      <c r="O2246" s="81"/>
      <c r="P2246" s="81"/>
      <c r="Q2246" s="81"/>
      <c r="R2246" s="81"/>
      <c r="S2246" s="81"/>
      <c r="T2246" s="81"/>
      <c r="U2246" s="91"/>
      <c r="V2246" s="91"/>
      <c r="W2246" s="91"/>
      <c r="X2246" s="91"/>
      <c r="Y2246" s="91"/>
      <c r="Z2246" s="91"/>
      <c r="AA2246" s="91"/>
      <c r="AB2246" s="91"/>
      <c r="AC2246" s="91"/>
      <c r="AD2246" s="91"/>
      <c r="AE2246" s="91"/>
      <c r="AF2246" s="91"/>
      <c r="AG2246" s="91"/>
    </row>
    <row r="2247" spans="1:33" ht="12.75">
      <c r="A2247" s="160"/>
      <c r="B2247" s="91"/>
      <c r="C2247" s="91"/>
      <c r="D2247" s="91"/>
      <c r="E2247" s="91"/>
      <c r="F2247" s="91"/>
      <c r="G2247" s="91"/>
      <c r="H2247" s="91"/>
      <c r="I2247" s="151"/>
      <c r="J2247" s="151"/>
      <c r="K2247" s="151"/>
      <c r="L2247" s="151"/>
      <c r="M2247" s="151"/>
      <c r="N2247" s="151"/>
      <c r="O2247" s="151"/>
      <c r="P2247" s="151"/>
      <c r="Q2247" s="151"/>
      <c r="R2247" s="81"/>
      <c r="S2247" s="81"/>
      <c r="T2247" s="81"/>
      <c r="U2247" s="91"/>
      <c r="V2247" s="91"/>
      <c r="W2247" s="91"/>
      <c r="X2247" s="91"/>
      <c r="Y2247" s="91"/>
      <c r="Z2247" s="91"/>
      <c r="AA2247" s="91"/>
      <c r="AB2247" s="91"/>
      <c r="AC2247" s="91"/>
      <c r="AD2247" s="91"/>
      <c r="AE2247" s="91"/>
      <c r="AF2247" s="91"/>
      <c r="AG2247" s="91"/>
    </row>
    <row r="2248" spans="1:33" ht="12.75">
      <c r="A2248" s="160"/>
      <c r="B2248" s="81"/>
      <c r="C2248" s="81"/>
      <c r="D2248" s="81"/>
      <c r="E2248" s="81"/>
      <c r="F2248" s="91"/>
      <c r="G2248" s="91"/>
      <c r="H2248" s="81"/>
      <c r="I2248" s="157"/>
      <c r="J2248" s="157"/>
      <c r="K2248" s="157"/>
      <c r="L2248" s="157"/>
      <c r="M2248" s="157"/>
      <c r="N2248" s="157"/>
      <c r="O2248" s="157"/>
      <c r="P2248" s="157"/>
      <c r="Q2248" s="157"/>
      <c r="R2248" s="81"/>
      <c r="S2248" s="81"/>
      <c r="T2248" s="81"/>
      <c r="U2248" s="91"/>
      <c r="V2248" s="91"/>
      <c r="W2248" s="91"/>
      <c r="X2248" s="91"/>
      <c r="Y2248" s="91"/>
      <c r="Z2248" s="91"/>
      <c r="AA2248" s="91"/>
      <c r="AB2248" s="91"/>
      <c r="AC2248" s="91"/>
      <c r="AD2248" s="91"/>
      <c r="AE2248" s="91"/>
      <c r="AF2248" s="91"/>
      <c r="AG2248" s="91"/>
    </row>
    <row r="2249" spans="1:33" ht="12.75">
      <c r="A2249" s="160"/>
      <c r="B2249" s="81"/>
      <c r="C2249" s="81"/>
      <c r="D2249" s="81"/>
      <c r="E2249" s="81"/>
      <c r="F2249" s="91"/>
      <c r="G2249" s="91"/>
      <c r="H2249" s="81"/>
      <c r="I2249" s="157"/>
      <c r="J2249" s="157"/>
      <c r="K2249" s="157"/>
      <c r="L2249" s="81"/>
      <c r="M2249" s="81"/>
      <c r="N2249" s="81"/>
      <c r="O2249" s="81"/>
      <c r="P2249" s="81"/>
      <c r="Q2249" s="81"/>
      <c r="R2249" s="81"/>
      <c r="S2249" s="81"/>
      <c r="T2249" s="81"/>
      <c r="U2249" s="91"/>
      <c r="V2249" s="91"/>
      <c r="W2249" s="91"/>
      <c r="X2249" s="91"/>
      <c r="Y2249" s="91"/>
      <c r="Z2249" s="91"/>
      <c r="AA2249" s="91"/>
      <c r="AB2249" s="91"/>
      <c r="AC2249" s="91"/>
      <c r="AD2249" s="91"/>
      <c r="AE2249" s="91"/>
      <c r="AF2249" s="91"/>
      <c r="AG2249" s="91"/>
    </row>
    <row r="2250" spans="1:33" ht="12.75">
      <c r="A2250" s="160"/>
      <c r="B2250" s="113"/>
      <c r="C2250" s="113"/>
      <c r="D2250" s="113"/>
      <c r="E2250" s="81"/>
      <c r="F2250" s="91"/>
      <c r="G2250" s="91"/>
      <c r="H2250" s="81"/>
      <c r="I2250" s="157"/>
      <c r="J2250" s="169"/>
      <c r="K2250" s="169"/>
      <c r="L2250" s="178"/>
      <c r="M2250" s="113"/>
      <c r="N2250" s="113"/>
      <c r="O2250" s="113"/>
      <c r="P2250" s="113"/>
      <c r="Q2250" s="113"/>
      <c r="R2250" s="81"/>
      <c r="S2250" s="81"/>
      <c r="T2250" s="81"/>
      <c r="U2250" s="91"/>
      <c r="V2250" s="91"/>
      <c r="W2250" s="91"/>
      <c r="X2250" s="91"/>
      <c r="Y2250" s="91"/>
      <c r="Z2250" s="91"/>
      <c r="AA2250" s="91"/>
      <c r="AB2250" s="91"/>
      <c r="AC2250" s="91"/>
      <c r="AD2250" s="91"/>
      <c r="AE2250" s="91"/>
      <c r="AF2250" s="91"/>
      <c r="AG2250" s="91"/>
    </row>
    <row r="2251" spans="1:33" ht="14.25" customHeight="1">
      <c r="A2251" s="160"/>
      <c r="B2251" s="81"/>
      <c r="C2251" s="113"/>
      <c r="D2251" s="113"/>
      <c r="E2251" s="81"/>
      <c r="F2251" s="91"/>
      <c r="G2251" s="91"/>
      <c r="H2251" s="81"/>
      <c r="I2251" s="157"/>
      <c r="J2251" s="169"/>
      <c r="K2251" s="169"/>
      <c r="L2251" s="113"/>
      <c r="M2251" s="113"/>
      <c r="N2251" s="113"/>
      <c r="O2251" s="113"/>
      <c r="P2251" s="113"/>
      <c r="Q2251" s="113"/>
      <c r="R2251" s="81"/>
      <c r="S2251" s="81"/>
      <c r="T2251" s="81"/>
      <c r="U2251" s="91"/>
      <c r="V2251" s="91"/>
      <c r="W2251" s="91"/>
      <c r="X2251" s="91"/>
      <c r="Y2251" s="91"/>
      <c r="Z2251" s="91"/>
      <c r="AA2251" s="91"/>
      <c r="AB2251" s="91"/>
      <c r="AC2251" s="91"/>
      <c r="AD2251" s="91"/>
      <c r="AE2251" s="91"/>
      <c r="AF2251" s="91"/>
      <c r="AG2251" s="91"/>
    </row>
    <row r="2252" spans="1:33" ht="12.75" customHeight="1">
      <c r="A2252" s="160"/>
      <c r="B2252" s="81"/>
      <c r="C2252" s="113"/>
      <c r="D2252" s="113"/>
      <c r="E2252" s="81"/>
      <c r="F2252" s="91"/>
      <c r="G2252" s="91"/>
      <c r="H2252" s="81"/>
      <c r="I2252" s="157"/>
      <c r="J2252" s="169"/>
      <c r="K2252" s="169"/>
      <c r="L2252" s="113"/>
      <c r="M2252" s="113"/>
      <c r="N2252" s="113"/>
      <c r="O2252" s="113"/>
      <c r="P2252" s="113"/>
      <c r="Q2252" s="113"/>
      <c r="R2252" s="81"/>
      <c r="S2252" s="81"/>
      <c r="T2252" s="81"/>
      <c r="U2252" s="91"/>
      <c r="V2252" s="91"/>
      <c r="W2252" s="91"/>
      <c r="X2252" s="91"/>
      <c r="Y2252" s="91"/>
      <c r="Z2252" s="91"/>
      <c r="AA2252" s="91"/>
      <c r="AB2252" s="91"/>
      <c r="AC2252" s="91"/>
      <c r="AD2252" s="91"/>
      <c r="AE2252" s="91"/>
      <c r="AF2252" s="91"/>
      <c r="AG2252" s="91"/>
    </row>
    <row r="2253" spans="1:33" ht="14.25" customHeight="1" hidden="1">
      <c r="A2253" s="160"/>
      <c r="B2253" s="81"/>
      <c r="C2253" s="81"/>
      <c r="D2253" s="81"/>
      <c r="E2253" s="81"/>
      <c r="F2253" s="91"/>
      <c r="G2253" s="91"/>
      <c r="H2253" s="81"/>
      <c r="I2253" s="157"/>
      <c r="J2253" s="157"/>
      <c r="K2253" s="157"/>
      <c r="L2253" s="81"/>
      <c r="M2253" s="81"/>
      <c r="N2253" s="81"/>
      <c r="O2253" s="81"/>
      <c r="P2253" s="81"/>
      <c r="Q2253" s="81"/>
      <c r="R2253" s="81"/>
      <c r="S2253" s="81"/>
      <c r="T2253" s="81"/>
      <c r="U2253" s="91"/>
      <c r="V2253" s="91"/>
      <c r="W2253" s="91"/>
      <c r="X2253" s="91"/>
      <c r="Y2253" s="91"/>
      <c r="Z2253" s="91"/>
      <c r="AA2253" s="91"/>
      <c r="AB2253" s="91"/>
      <c r="AC2253" s="91"/>
      <c r="AD2253" s="91"/>
      <c r="AE2253" s="91"/>
      <c r="AF2253" s="91"/>
      <c r="AG2253" s="91"/>
    </row>
    <row r="2254" spans="2:33" ht="26.25" customHeight="1" hidden="1">
      <c r="B2254" s="64"/>
      <c r="C2254" s="81"/>
      <c r="D2254" s="113"/>
      <c r="E2254" s="113"/>
      <c r="F2254" s="91"/>
      <c r="G2254" s="91"/>
      <c r="H2254" s="81"/>
      <c r="I2254" s="157"/>
      <c r="J2254" s="157"/>
      <c r="K2254" s="157"/>
      <c r="L2254" s="81"/>
      <c r="M2254" s="81"/>
      <c r="N2254" s="81"/>
      <c r="O2254" s="81"/>
      <c r="P2254" s="81"/>
      <c r="Q2254" s="81"/>
      <c r="R2254" s="81"/>
      <c r="S2254" s="81"/>
      <c r="T2254" s="81"/>
      <c r="U2254" s="91"/>
      <c r="V2254" s="91"/>
      <c r="W2254" s="91"/>
      <c r="X2254" s="91"/>
      <c r="Y2254" s="91"/>
      <c r="Z2254" s="91"/>
      <c r="AA2254" s="91"/>
      <c r="AB2254" s="91"/>
      <c r="AC2254" s="91"/>
      <c r="AD2254" s="91"/>
      <c r="AE2254" s="91"/>
      <c r="AF2254" s="91"/>
      <c r="AG2254" s="91"/>
    </row>
    <row r="2255" spans="2:33" ht="0.75" customHeight="1" hidden="1">
      <c r="B2255" s="77"/>
      <c r="C2255" s="81"/>
      <c r="D2255" s="81"/>
      <c r="E2255" s="81"/>
      <c r="F2255" s="91"/>
      <c r="G2255" s="91"/>
      <c r="H2255" s="81"/>
      <c r="I2255" s="157"/>
      <c r="J2255" s="157"/>
      <c r="K2255" s="157"/>
      <c r="L2255" s="81"/>
      <c r="M2255" s="81"/>
      <c r="N2255" s="81"/>
      <c r="O2255" s="81"/>
      <c r="P2255" s="81"/>
      <c r="Q2255" s="81"/>
      <c r="R2255" s="81"/>
      <c r="S2255" s="81"/>
      <c r="T2255" s="81"/>
      <c r="U2255" s="91"/>
      <c r="V2255" s="91"/>
      <c r="W2255" s="91"/>
      <c r="X2255" s="91"/>
      <c r="Y2255" s="91"/>
      <c r="Z2255" s="91"/>
      <c r="AA2255" s="91"/>
      <c r="AB2255" s="91"/>
      <c r="AC2255" s="91"/>
      <c r="AD2255" s="91"/>
      <c r="AE2255" s="91"/>
      <c r="AF2255" s="91"/>
      <c r="AG2255" s="91"/>
    </row>
    <row r="2256" spans="2:33" ht="29.25" customHeight="1" hidden="1">
      <c r="B2256" s="77"/>
      <c r="C2256" s="81"/>
      <c r="D2256" s="81"/>
      <c r="E2256" s="81"/>
      <c r="F2256" s="91"/>
      <c r="G2256" s="91"/>
      <c r="H2256" s="81"/>
      <c r="I2256" s="157"/>
      <c r="J2256" s="157"/>
      <c r="K2256" s="157"/>
      <c r="L2256" s="81"/>
      <c r="M2256" s="81"/>
      <c r="N2256" s="81"/>
      <c r="O2256" s="81"/>
      <c r="P2256" s="81"/>
      <c r="Q2256" s="81"/>
      <c r="R2256" s="81"/>
      <c r="S2256" s="81"/>
      <c r="T2256" s="81"/>
      <c r="U2256" s="91"/>
      <c r="V2256" s="91"/>
      <c r="W2256" s="91"/>
      <c r="X2256" s="91"/>
      <c r="Y2256" s="91"/>
      <c r="Z2256" s="91"/>
      <c r="AA2256" s="91"/>
      <c r="AB2256" s="91"/>
      <c r="AC2256" s="91"/>
      <c r="AD2256" s="91"/>
      <c r="AE2256" s="91"/>
      <c r="AF2256" s="91"/>
      <c r="AG2256" s="91"/>
    </row>
    <row r="2257" spans="2:9" ht="37.5" customHeight="1" hidden="1">
      <c r="B2257" s="77"/>
      <c r="C2257" s="81"/>
      <c r="D2257" s="81"/>
      <c r="E2257" s="81"/>
      <c r="F2257" s="91"/>
      <c r="G2257" s="91"/>
      <c r="H2257" s="81"/>
      <c r="I2257" s="157"/>
    </row>
    <row r="2258" spans="2:9" ht="10.5" customHeight="1">
      <c r="B2258" s="77"/>
      <c r="D2258" s="81"/>
      <c r="E2258" s="81"/>
      <c r="F2258" s="91"/>
      <c r="G2258" s="91"/>
      <c r="H2258" s="81"/>
      <c r="I2258" s="157"/>
    </row>
    <row r="2259" spans="2:8" ht="31.5" customHeight="1">
      <c r="B2259" s="81"/>
      <c r="C2259" s="81"/>
      <c r="D2259" s="81"/>
      <c r="E2259" s="81"/>
      <c r="F2259" s="91"/>
      <c r="G2259" s="91"/>
      <c r="H2259" s="153"/>
    </row>
    <row r="2260" spans="2:7" ht="12.75">
      <c r="B2260" s="266"/>
      <c r="C2260" s="266"/>
      <c r="D2260" s="266"/>
      <c r="E2260" s="266"/>
      <c r="F2260" s="151"/>
      <c r="G2260" s="151"/>
    </row>
    <row r="2261" spans="6:7" ht="12.75">
      <c r="F2261" s="151"/>
      <c r="G2261" s="151"/>
    </row>
    <row r="2262" spans="6:7" ht="12.75">
      <c r="F2262" s="151"/>
      <c r="G2262" s="151"/>
    </row>
    <row r="2263" spans="6:7" ht="15.75" customHeight="1">
      <c r="F2263" s="151"/>
      <c r="G2263" s="151"/>
    </row>
    <row r="2264" spans="6:7" ht="12.75">
      <c r="F2264" s="151"/>
      <c r="G2264" s="151"/>
    </row>
    <row r="2265" spans="6:7" ht="12" customHeight="1">
      <c r="F2265" s="151"/>
      <c r="G2265" s="151"/>
    </row>
    <row r="2266" spans="6:7" ht="12.75">
      <c r="F2266" s="151"/>
      <c r="G2266" s="151"/>
    </row>
    <row r="2267" spans="6:7" ht="12.75">
      <c r="F2267" s="151"/>
      <c r="G2267" s="151"/>
    </row>
    <row r="2268" spans="6:7" ht="12.75">
      <c r="F2268" s="151"/>
      <c r="G2268" s="151"/>
    </row>
    <row r="2269" spans="6:7" ht="12.75">
      <c r="F2269" s="151"/>
      <c r="G2269" s="151"/>
    </row>
    <row r="2270" spans="6:7" ht="12.75">
      <c r="F2270" s="151"/>
      <c r="G2270" s="151"/>
    </row>
    <row r="2271" spans="6:7" ht="12.75">
      <c r="F2271" s="151"/>
      <c r="G2271" s="151"/>
    </row>
    <row r="2272" spans="6:7" ht="12.75">
      <c r="F2272" s="151"/>
      <c r="G2272" s="151"/>
    </row>
    <row r="2273" spans="6:7" ht="12.75">
      <c r="F2273" s="151"/>
      <c r="G2273" s="151"/>
    </row>
    <row r="2274" spans="6:7" ht="12.75">
      <c r="F2274" s="151"/>
      <c r="G2274" s="151"/>
    </row>
    <row r="2275" spans="6:7" ht="12.75">
      <c r="F2275" s="151"/>
      <c r="G2275" s="151"/>
    </row>
    <row r="2276" spans="6:7" ht="12.75">
      <c r="F2276" s="151"/>
      <c r="G2276" s="151"/>
    </row>
    <row r="2277" spans="6:7" ht="12.75">
      <c r="F2277" s="151"/>
      <c r="G2277" s="151"/>
    </row>
    <row r="2278" spans="6:7" ht="12.75">
      <c r="F2278" s="151"/>
      <c r="G2278" s="151"/>
    </row>
    <row r="2279" spans="6:7" ht="12.75">
      <c r="F2279" s="151"/>
      <c r="G2279" s="151"/>
    </row>
    <row r="2280" spans="6:7" ht="12.75">
      <c r="F2280" s="151"/>
      <c r="G2280" s="151"/>
    </row>
    <row r="2281" spans="6:7" ht="12.75">
      <c r="F2281" s="151"/>
      <c r="G2281" s="151"/>
    </row>
    <row r="2282" spans="6:7" ht="12.75">
      <c r="F2282" s="151"/>
      <c r="G2282" s="151"/>
    </row>
    <row r="2283" spans="6:7" ht="12.75">
      <c r="F2283" s="151"/>
      <c r="G2283" s="151"/>
    </row>
    <row r="2284" spans="6:7" ht="12.75">
      <c r="F2284" s="151"/>
      <c r="G2284" s="151"/>
    </row>
    <row r="2285" spans="6:7" ht="12.75">
      <c r="F2285" s="151"/>
      <c r="G2285" s="151"/>
    </row>
    <row r="2286" spans="6:7" ht="12.75">
      <c r="F2286" s="151"/>
      <c r="G2286" s="151"/>
    </row>
    <row r="2287" spans="6:7" ht="12.75">
      <c r="F2287" s="151"/>
      <c r="G2287" s="151"/>
    </row>
    <row r="2288" spans="6:7" ht="12.75">
      <c r="F2288" s="151"/>
      <c r="G2288" s="151"/>
    </row>
    <row r="2289" spans="6:7" ht="12.75">
      <c r="F2289" s="151"/>
      <c r="G2289" s="151"/>
    </row>
    <row r="2290" spans="6:7" ht="12.75">
      <c r="F2290" s="151"/>
      <c r="G2290" s="151"/>
    </row>
    <row r="2291" spans="6:7" ht="12.75">
      <c r="F2291" s="151"/>
      <c r="G2291" s="151"/>
    </row>
    <row r="2292" spans="6:7" ht="12.75">
      <c r="F2292" s="151"/>
      <c r="G2292" s="151"/>
    </row>
    <row r="2293" spans="6:7" ht="12.75">
      <c r="F2293" s="151"/>
      <c r="G2293" s="151"/>
    </row>
    <row r="2294" spans="6:7" ht="12.75">
      <c r="F2294" s="151"/>
      <c r="G2294" s="151"/>
    </row>
    <row r="2295" spans="6:7" ht="12.75">
      <c r="F2295" s="151"/>
      <c r="G2295" s="151"/>
    </row>
    <row r="2296" spans="6:7" ht="12.75">
      <c r="F2296" s="151"/>
      <c r="G2296" s="151"/>
    </row>
    <row r="2297" spans="6:7" ht="12.75">
      <c r="F2297" s="151"/>
      <c r="G2297" s="151"/>
    </row>
    <row r="2298" spans="6:7" ht="12.75">
      <c r="F2298" s="151"/>
      <c r="G2298" s="151"/>
    </row>
    <row r="2299" spans="6:7" ht="12.75">
      <c r="F2299" s="151"/>
      <c r="G2299" s="151"/>
    </row>
    <row r="2300" spans="6:7" ht="12.75">
      <c r="F2300" s="151"/>
      <c r="G2300" s="151"/>
    </row>
    <row r="2301" spans="6:7" ht="12.75">
      <c r="F2301" s="151"/>
      <c r="G2301" s="151"/>
    </row>
    <row r="2302" spans="6:7" ht="12.75">
      <c r="F2302" s="151"/>
      <c r="G2302" s="151"/>
    </row>
    <row r="2303" spans="6:7" ht="12.75">
      <c r="F2303" s="151"/>
      <c r="G2303" s="151"/>
    </row>
    <row r="2304" spans="6:7" ht="12.75">
      <c r="F2304" s="151"/>
      <c r="G2304" s="151"/>
    </row>
    <row r="2305" spans="6:7" ht="12.75">
      <c r="F2305" s="151"/>
      <c r="G2305" s="151"/>
    </row>
    <row r="2306" spans="6:7" ht="12.75">
      <c r="F2306" s="151"/>
      <c r="G2306" s="151"/>
    </row>
    <row r="2307" spans="6:7" ht="12.75">
      <c r="F2307" s="151"/>
      <c r="G2307" s="151"/>
    </row>
    <row r="2308" spans="6:7" ht="12.75">
      <c r="F2308" s="151"/>
      <c r="G2308" s="151"/>
    </row>
    <row r="2309" spans="6:7" ht="12.75">
      <c r="F2309" s="151"/>
      <c r="G2309" s="151"/>
    </row>
    <row r="2310" spans="6:7" ht="12.75">
      <c r="F2310" s="151"/>
      <c r="G2310" s="151"/>
    </row>
    <row r="2311" spans="6:7" ht="12.75">
      <c r="F2311" s="151"/>
      <c r="G2311" s="151"/>
    </row>
    <row r="2312" spans="6:7" ht="12.75">
      <c r="F2312" s="151"/>
      <c r="G2312" s="151"/>
    </row>
    <row r="2313" spans="6:7" ht="12.75">
      <c r="F2313" s="151"/>
      <c r="G2313" s="151"/>
    </row>
    <row r="2314" spans="6:7" ht="12.75">
      <c r="F2314" s="151"/>
      <c r="G2314" s="151"/>
    </row>
    <row r="2315" spans="6:7" ht="12.75">
      <c r="F2315" s="151"/>
      <c r="G2315" s="151"/>
    </row>
    <row r="2316" spans="6:7" ht="12.75">
      <c r="F2316" s="151"/>
      <c r="G2316" s="151"/>
    </row>
    <row r="2317" spans="6:7" ht="12.75">
      <c r="F2317" s="151"/>
      <c r="G2317" s="151"/>
    </row>
    <row r="2318" spans="6:7" ht="12.75">
      <c r="F2318" s="151"/>
      <c r="G2318" s="151"/>
    </row>
    <row r="2319" spans="6:7" ht="12.75">
      <c r="F2319" s="151"/>
      <c r="G2319" s="151"/>
    </row>
    <row r="2320" spans="6:7" ht="12.75">
      <c r="F2320" s="151"/>
      <c r="G2320" s="151"/>
    </row>
    <row r="2321" spans="6:7" ht="12.75">
      <c r="F2321" s="151"/>
      <c r="G2321" s="151"/>
    </row>
    <row r="2322" spans="6:7" ht="12.75">
      <c r="F2322" s="151"/>
      <c r="G2322" s="151"/>
    </row>
    <row r="2323" spans="6:7" ht="12.75">
      <c r="F2323" s="151"/>
      <c r="G2323" s="151"/>
    </row>
    <row r="2324" spans="6:7" ht="12.75">
      <c r="F2324" s="151"/>
      <c r="G2324" s="151"/>
    </row>
    <row r="2325" spans="6:7" ht="12.75">
      <c r="F2325" s="151"/>
      <c r="G2325" s="151"/>
    </row>
    <row r="2326" spans="6:7" ht="12.75">
      <c r="F2326" s="151"/>
      <c r="G2326" s="151"/>
    </row>
    <row r="2327" spans="6:7" ht="12.75">
      <c r="F2327" s="151"/>
      <c r="G2327" s="151"/>
    </row>
    <row r="2328" spans="6:7" ht="12.75">
      <c r="F2328" s="151"/>
      <c r="G2328" s="151"/>
    </row>
    <row r="2329" spans="6:7" ht="12.75">
      <c r="F2329" s="151"/>
      <c r="G2329" s="151"/>
    </row>
    <row r="2330" spans="6:7" ht="12.75">
      <c r="F2330" s="151"/>
      <c r="G2330" s="151"/>
    </row>
    <row r="2331" spans="6:7" ht="12.75">
      <c r="F2331" s="151"/>
      <c r="G2331" s="151"/>
    </row>
    <row r="2332" spans="6:7" ht="12.75">
      <c r="F2332" s="151"/>
      <c r="G2332" s="151"/>
    </row>
    <row r="2333" spans="6:7" ht="12.75">
      <c r="F2333" s="151"/>
      <c r="G2333" s="151"/>
    </row>
    <row r="2334" spans="6:7" ht="12.75">
      <c r="F2334" s="151"/>
      <c r="G2334" s="151"/>
    </row>
    <row r="2335" spans="6:7" ht="12.75">
      <c r="F2335" s="151"/>
      <c r="G2335" s="151"/>
    </row>
    <row r="2336" spans="6:7" ht="12.75">
      <c r="F2336" s="151"/>
      <c r="G2336" s="151"/>
    </row>
    <row r="2337" spans="6:7" ht="12.75">
      <c r="F2337" s="151"/>
      <c r="G2337" s="151"/>
    </row>
    <row r="2338" spans="6:7" ht="12.75">
      <c r="F2338" s="151"/>
      <c r="G2338" s="151"/>
    </row>
    <row r="2339" spans="6:7" ht="12.75">
      <c r="F2339" s="151"/>
      <c r="G2339" s="151"/>
    </row>
    <row r="2340" spans="6:7" ht="12.75">
      <c r="F2340" s="151"/>
      <c r="G2340" s="151"/>
    </row>
    <row r="2341" spans="6:7" ht="12.75">
      <c r="F2341" s="151"/>
      <c r="G2341" s="151"/>
    </row>
    <row r="2342" spans="6:7" ht="12.75">
      <c r="F2342" s="151"/>
      <c r="G2342" s="151"/>
    </row>
    <row r="2343" spans="6:7" ht="12.75">
      <c r="F2343" s="151"/>
      <c r="G2343" s="151"/>
    </row>
    <row r="2344" spans="6:7" ht="12.75">
      <c r="F2344" s="151"/>
      <c r="G2344" s="151"/>
    </row>
    <row r="2345" spans="6:7" ht="12.75">
      <c r="F2345" s="151"/>
      <c r="G2345" s="151"/>
    </row>
    <row r="2346" spans="6:7" ht="12.75">
      <c r="F2346" s="151"/>
      <c r="G2346" s="151"/>
    </row>
    <row r="2347" spans="6:7" ht="12.75">
      <c r="F2347" s="151"/>
      <c r="G2347" s="151"/>
    </row>
    <row r="2348" spans="6:7" ht="12.75">
      <c r="F2348" s="151"/>
      <c r="G2348" s="151"/>
    </row>
    <row r="2349" spans="6:7" ht="12.75">
      <c r="F2349" s="151"/>
      <c r="G2349" s="151"/>
    </row>
    <row r="2350" spans="6:7" ht="12.75">
      <c r="F2350" s="151"/>
      <c r="G2350" s="151"/>
    </row>
    <row r="2351" spans="6:7" ht="12.75">
      <c r="F2351" s="151"/>
      <c r="G2351" s="151"/>
    </row>
    <row r="2352" spans="6:7" ht="12.75">
      <c r="F2352" s="151"/>
      <c r="G2352" s="151"/>
    </row>
    <row r="2353" spans="6:7" ht="12.75">
      <c r="F2353" s="151"/>
      <c r="G2353" s="151"/>
    </row>
    <row r="2354" spans="6:7" ht="12.75">
      <c r="F2354" s="151"/>
      <c r="G2354" s="151"/>
    </row>
    <row r="2355" spans="6:7" ht="12.75">
      <c r="F2355" s="151"/>
      <c r="G2355" s="151"/>
    </row>
    <row r="2356" spans="6:7" ht="12.75">
      <c r="F2356" s="151"/>
      <c r="G2356" s="151"/>
    </row>
    <row r="2357" spans="6:7" ht="12.75">
      <c r="F2357" s="151"/>
      <c r="G2357" s="151"/>
    </row>
    <row r="2358" spans="6:7" ht="12.75">
      <c r="F2358" s="151"/>
      <c r="G2358" s="151"/>
    </row>
    <row r="2359" spans="6:7" ht="12.75">
      <c r="F2359" s="151"/>
      <c r="G2359" s="151"/>
    </row>
    <row r="2360" spans="6:7" ht="12.75">
      <c r="F2360" s="151"/>
      <c r="G2360" s="151"/>
    </row>
    <row r="2361" spans="6:7" ht="12.75">
      <c r="F2361" s="151"/>
      <c r="G2361" s="151"/>
    </row>
    <row r="2362" spans="6:7" ht="12.75">
      <c r="F2362" s="151"/>
      <c r="G2362" s="151"/>
    </row>
    <row r="2363" spans="6:7" ht="12.75">
      <c r="F2363" s="151"/>
      <c r="G2363" s="151"/>
    </row>
    <row r="2364" spans="6:7" ht="12.75">
      <c r="F2364" s="151"/>
      <c r="G2364" s="151"/>
    </row>
    <row r="2365" spans="6:7" ht="12.75">
      <c r="F2365" s="151"/>
      <c r="G2365" s="151"/>
    </row>
    <row r="2366" spans="6:7" ht="12.75">
      <c r="F2366" s="151"/>
      <c r="G2366" s="151"/>
    </row>
    <row r="2367" spans="6:7" ht="12.75">
      <c r="F2367" s="151"/>
      <c r="G2367" s="151"/>
    </row>
    <row r="2368" spans="6:7" ht="12.75">
      <c r="F2368" s="151"/>
      <c r="G2368" s="151"/>
    </row>
    <row r="2369" spans="6:7" ht="12.75">
      <c r="F2369" s="151"/>
      <c r="G2369" s="151"/>
    </row>
    <row r="2370" spans="6:7" ht="12.75">
      <c r="F2370" s="151"/>
      <c r="G2370" s="151"/>
    </row>
    <row r="2371" spans="6:7" ht="12.75">
      <c r="F2371" s="151"/>
      <c r="G2371" s="151"/>
    </row>
    <row r="2372" spans="6:7" ht="12.75">
      <c r="F2372" s="151"/>
      <c r="G2372" s="151"/>
    </row>
    <row r="2373" spans="6:7" ht="12.75">
      <c r="F2373" s="151"/>
      <c r="G2373" s="151"/>
    </row>
    <row r="2374" spans="6:7" ht="12.75">
      <c r="F2374" s="151"/>
      <c r="G2374" s="151"/>
    </row>
    <row r="2375" spans="6:7" ht="12.75">
      <c r="F2375" s="151"/>
      <c r="G2375" s="151"/>
    </row>
    <row r="2376" spans="6:7" ht="12.75">
      <c r="F2376" s="151"/>
      <c r="G2376" s="151"/>
    </row>
    <row r="2377" spans="6:7" ht="12.75">
      <c r="F2377" s="151"/>
      <c r="G2377" s="151"/>
    </row>
    <row r="2378" spans="6:7" ht="12.75">
      <c r="F2378" s="151"/>
      <c r="G2378" s="151"/>
    </row>
    <row r="2379" spans="6:7" ht="12.75">
      <c r="F2379" s="151"/>
      <c r="G2379" s="151"/>
    </row>
    <row r="2380" spans="6:7" ht="12.75">
      <c r="F2380" s="151"/>
      <c r="G2380" s="151"/>
    </row>
    <row r="2381" spans="6:7" ht="12.75">
      <c r="F2381" s="151"/>
      <c r="G2381" s="151"/>
    </row>
    <row r="2382" spans="6:7" ht="12.75">
      <c r="F2382" s="151"/>
      <c r="G2382" s="151"/>
    </row>
    <row r="2383" spans="6:7" ht="12.75">
      <c r="F2383" s="151"/>
      <c r="G2383" s="151"/>
    </row>
    <row r="2384" spans="6:7" ht="12.75">
      <c r="F2384" s="151"/>
      <c r="G2384" s="151"/>
    </row>
    <row r="2385" spans="6:7" ht="12.75">
      <c r="F2385" s="151"/>
      <c r="G2385" s="151"/>
    </row>
    <row r="2386" spans="6:7" ht="12.75">
      <c r="F2386" s="151"/>
      <c r="G2386" s="151"/>
    </row>
    <row r="2387" spans="6:7" ht="12.75">
      <c r="F2387" s="151"/>
      <c r="G2387" s="151"/>
    </row>
    <row r="2388" spans="6:7" ht="12.75">
      <c r="F2388" s="151"/>
      <c r="G2388" s="151"/>
    </row>
    <row r="2389" spans="6:7" ht="12.75">
      <c r="F2389" s="151"/>
      <c r="G2389" s="151"/>
    </row>
    <row r="2390" spans="6:7" ht="12.75">
      <c r="F2390" s="151"/>
      <c r="G2390" s="151"/>
    </row>
    <row r="2391" spans="6:7" ht="12.75">
      <c r="F2391" s="151"/>
      <c r="G2391" s="151"/>
    </row>
    <row r="2392" spans="6:7" ht="12.75">
      <c r="F2392" s="151"/>
      <c r="G2392" s="151"/>
    </row>
    <row r="2393" spans="6:7" ht="12.75">
      <c r="F2393" s="151"/>
      <c r="G2393" s="151"/>
    </row>
    <row r="2394" spans="6:7" ht="12.75">
      <c r="F2394" s="151"/>
      <c r="G2394" s="151"/>
    </row>
    <row r="2395" spans="6:7" ht="12.75">
      <c r="F2395" s="151"/>
      <c r="G2395" s="151"/>
    </row>
    <row r="2396" spans="6:7" ht="12.75">
      <c r="F2396" s="151"/>
      <c r="G2396" s="151"/>
    </row>
    <row r="2397" spans="6:7" ht="12.75">
      <c r="F2397" s="151"/>
      <c r="G2397" s="151"/>
    </row>
    <row r="2398" spans="6:7" ht="12.75">
      <c r="F2398" s="151"/>
      <c r="G2398" s="151"/>
    </row>
    <row r="2399" spans="6:7" ht="12.75">
      <c r="F2399" s="151"/>
      <c r="G2399" s="151"/>
    </row>
    <row r="2400" spans="6:7" ht="12.75">
      <c r="F2400" s="151"/>
      <c r="G2400" s="151"/>
    </row>
    <row r="2401" spans="6:7" ht="12.75">
      <c r="F2401" s="151"/>
      <c r="G2401" s="151"/>
    </row>
    <row r="2402" spans="6:7" ht="12.75">
      <c r="F2402" s="151"/>
      <c r="G2402" s="151"/>
    </row>
    <row r="2403" spans="6:7" ht="12.75">
      <c r="F2403" s="151"/>
      <c r="G2403" s="151"/>
    </row>
    <row r="2404" spans="6:7" ht="12.75">
      <c r="F2404" s="151"/>
      <c r="G2404" s="151"/>
    </row>
    <row r="2405" spans="6:7" ht="12.75">
      <c r="F2405" s="151"/>
      <c r="G2405" s="151"/>
    </row>
    <row r="2406" spans="6:7" ht="12.75">
      <c r="F2406" s="151"/>
      <c r="G2406" s="151"/>
    </row>
    <row r="2407" spans="6:7" ht="12.75">
      <c r="F2407" s="151"/>
      <c r="G2407" s="151"/>
    </row>
    <row r="2408" spans="6:7" ht="12.75">
      <c r="F2408" s="151"/>
      <c r="G2408" s="151"/>
    </row>
    <row r="2409" spans="6:7" ht="12.75">
      <c r="F2409" s="151"/>
      <c r="G2409" s="151"/>
    </row>
    <row r="2410" spans="6:7" ht="12.75">
      <c r="F2410" s="151"/>
      <c r="G2410" s="151"/>
    </row>
    <row r="2411" spans="6:7" ht="12.75">
      <c r="F2411" s="151"/>
      <c r="G2411" s="151"/>
    </row>
    <row r="2412" spans="6:7" ht="12.75">
      <c r="F2412" s="151"/>
      <c r="G2412" s="151"/>
    </row>
    <row r="2413" spans="6:7" ht="12.75">
      <c r="F2413" s="151"/>
      <c r="G2413" s="151"/>
    </row>
    <row r="2414" spans="6:7" ht="12.75">
      <c r="F2414" s="151"/>
      <c r="G2414" s="151"/>
    </row>
    <row r="2415" spans="6:7" ht="12.75">
      <c r="F2415" s="151"/>
      <c r="G2415" s="151"/>
    </row>
    <row r="2416" spans="6:7" ht="12.75">
      <c r="F2416" s="151"/>
      <c r="G2416" s="151"/>
    </row>
    <row r="2417" spans="6:7" ht="12.75">
      <c r="F2417" s="151"/>
      <c r="G2417" s="151"/>
    </row>
    <row r="2418" spans="6:7" ht="12.75">
      <c r="F2418" s="151"/>
      <c r="G2418" s="151"/>
    </row>
    <row r="2419" spans="6:7" ht="12.75">
      <c r="F2419" s="151"/>
      <c r="G2419" s="151"/>
    </row>
    <row r="2420" spans="6:7" ht="12.75">
      <c r="F2420" s="151"/>
      <c r="G2420" s="151"/>
    </row>
    <row r="2421" spans="6:7" ht="12.75">
      <c r="F2421" s="151"/>
      <c r="G2421" s="151"/>
    </row>
    <row r="2422" spans="6:7" ht="12.75">
      <c r="F2422" s="151"/>
      <c r="G2422" s="151"/>
    </row>
    <row r="2423" spans="6:7" ht="12.75">
      <c r="F2423" s="151"/>
      <c r="G2423" s="151"/>
    </row>
    <row r="2424" spans="6:7" ht="12.75">
      <c r="F2424" s="151"/>
      <c r="G2424" s="151"/>
    </row>
    <row r="2425" spans="6:7" ht="12.75">
      <c r="F2425" s="151"/>
      <c r="G2425" s="151"/>
    </row>
    <row r="2426" spans="6:7" ht="12.75">
      <c r="F2426" s="151"/>
      <c r="G2426" s="151"/>
    </row>
    <row r="2427" spans="6:7" ht="12.75">
      <c r="F2427" s="151"/>
      <c r="G2427" s="151"/>
    </row>
    <row r="2428" spans="6:7" ht="12.75">
      <c r="F2428" s="151"/>
      <c r="G2428" s="151"/>
    </row>
    <row r="2429" spans="6:7" ht="12.75">
      <c r="F2429" s="151"/>
      <c r="G2429" s="151"/>
    </row>
    <row r="2430" spans="6:7" ht="12.75">
      <c r="F2430" s="151"/>
      <c r="G2430" s="151"/>
    </row>
    <row r="2431" spans="6:7" ht="12.75">
      <c r="F2431" s="151"/>
      <c r="G2431" s="151"/>
    </row>
    <row r="2432" spans="6:7" ht="12.75">
      <c r="F2432" s="151"/>
      <c r="G2432" s="151"/>
    </row>
    <row r="2433" spans="6:7" ht="12.75">
      <c r="F2433" s="151"/>
      <c r="G2433" s="151"/>
    </row>
    <row r="2434" spans="6:7" ht="12.75">
      <c r="F2434" s="151"/>
      <c r="G2434" s="151"/>
    </row>
    <row r="2435" spans="6:7" ht="12.75">
      <c r="F2435" s="151"/>
      <c r="G2435" s="151"/>
    </row>
    <row r="2436" spans="6:7" ht="12.75">
      <c r="F2436" s="151"/>
      <c r="G2436" s="151"/>
    </row>
    <row r="2437" spans="6:7" ht="12.75">
      <c r="F2437" s="151"/>
      <c r="G2437" s="151"/>
    </row>
    <row r="2438" spans="6:7" ht="12.75">
      <c r="F2438" s="151"/>
      <c r="G2438" s="151"/>
    </row>
    <row r="2439" spans="6:7" ht="12.75">
      <c r="F2439" s="151"/>
      <c r="G2439" s="151"/>
    </row>
    <row r="2440" spans="6:7" ht="12.75">
      <c r="F2440" s="151"/>
      <c r="G2440" s="151"/>
    </row>
    <row r="2441" spans="6:7" ht="12.75">
      <c r="F2441" s="151"/>
      <c r="G2441" s="151"/>
    </row>
    <row r="2442" spans="6:7" ht="12.75">
      <c r="F2442" s="151"/>
      <c r="G2442" s="151"/>
    </row>
    <row r="2443" spans="6:7" ht="12.75">
      <c r="F2443" s="151"/>
      <c r="G2443" s="151"/>
    </row>
    <row r="2444" spans="6:7" ht="12.75">
      <c r="F2444" s="151"/>
      <c r="G2444" s="151"/>
    </row>
    <row r="2445" spans="6:7" ht="12.75">
      <c r="F2445" s="151"/>
      <c r="G2445" s="151"/>
    </row>
    <row r="2446" spans="6:7" ht="12.75">
      <c r="F2446" s="151"/>
      <c r="G2446" s="151"/>
    </row>
    <row r="2447" spans="6:7" ht="12.75">
      <c r="F2447" s="151"/>
      <c r="G2447" s="151"/>
    </row>
    <row r="2448" spans="6:7" ht="12.75">
      <c r="F2448" s="151"/>
      <c r="G2448" s="151"/>
    </row>
    <row r="2449" spans="6:7" ht="12.75">
      <c r="F2449" s="151"/>
      <c r="G2449" s="151"/>
    </row>
    <row r="2450" spans="6:7" ht="12.75">
      <c r="F2450" s="151"/>
      <c r="G2450" s="151"/>
    </row>
    <row r="2451" spans="6:7" ht="12.75">
      <c r="F2451" s="151"/>
      <c r="G2451" s="151"/>
    </row>
    <row r="2452" spans="6:7" ht="12.75">
      <c r="F2452" s="151"/>
      <c r="G2452" s="151"/>
    </row>
    <row r="2453" spans="6:7" ht="12.75">
      <c r="F2453" s="151"/>
      <c r="G2453" s="151"/>
    </row>
    <row r="2454" spans="6:7" ht="12.75">
      <c r="F2454" s="151"/>
      <c r="G2454" s="151"/>
    </row>
    <row r="2455" spans="6:7" ht="12.75">
      <c r="F2455" s="151"/>
      <c r="G2455" s="151"/>
    </row>
    <row r="2456" spans="6:7" ht="12.75">
      <c r="F2456" s="151"/>
      <c r="G2456" s="151"/>
    </row>
    <row r="2457" spans="6:7" ht="12.75">
      <c r="F2457" s="151"/>
      <c r="G2457" s="151"/>
    </row>
    <row r="2458" spans="6:7" ht="12.75">
      <c r="F2458" s="151"/>
      <c r="G2458" s="151"/>
    </row>
    <row r="2459" spans="6:7" ht="12.75">
      <c r="F2459" s="151"/>
      <c r="G2459" s="151"/>
    </row>
    <row r="2460" spans="6:7" ht="12.75">
      <c r="F2460" s="151"/>
      <c r="G2460" s="151"/>
    </row>
    <row r="2461" spans="6:7" ht="12.75">
      <c r="F2461" s="151"/>
      <c r="G2461" s="151"/>
    </row>
    <row r="2462" spans="6:7" ht="12.75">
      <c r="F2462" s="151"/>
      <c r="G2462" s="151"/>
    </row>
    <row r="2463" spans="6:7" ht="12.75">
      <c r="F2463" s="151"/>
      <c r="G2463" s="151"/>
    </row>
    <row r="2464" spans="6:7" ht="12.75">
      <c r="F2464" s="151"/>
      <c r="G2464" s="151"/>
    </row>
    <row r="2465" spans="6:7" ht="12.75">
      <c r="F2465" s="151"/>
      <c r="G2465" s="151"/>
    </row>
    <row r="2466" spans="6:7" ht="12.75">
      <c r="F2466" s="151"/>
      <c r="G2466" s="151"/>
    </row>
    <row r="2467" spans="6:7" ht="12.75">
      <c r="F2467" s="151"/>
      <c r="G2467" s="151"/>
    </row>
    <row r="2468" spans="6:7" ht="12.75">
      <c r="F2468" s="151"/>
      <c r="G2468" s="151"/>
    </row>
    <row r="2469" spans="6:7" ht="12.75">
      <c r="F2469" s="151"/>
      <c r="G2469" s="151"/>
    </row>
    <row r="2470" spans="6:7" ht="12.75">
      <c r="F2470" s="151"/>
      <c r="G2470" s="151"/>
    </row>
    <row r="2471" spans="6:7" ht="12.75">
      <c r="F2471" s="151"/>
      <c r="G2471" s="151"/>
    </row>
    <row r="2472" spans="6:7" ht="12.75">
      <c r="F2472" s="151"/>
      <c r="G2472" s="151"/>
    </row>
    <row r="2473" spans="6:7" ht="12.75">
      <c r="F2473" s="151"/>
      <c r="G2473" s="151"/>
    </row>
    <row r="2474" spans="6:7" ht="12.75">
      <c r="F2474" s="151"/>
      <c r="G2474" s="151"/>
    </row>
    <row r="2475" spans="6:7" ht="12.75">
      <c r="F2475" s="151"/>
      <c r="G2475" s="151"/>
    </row>
    <row r="2476" spans="6:7" ht="12.75">
      <c r="F2476" s="151"/>
      <c r="G2476" s="151"/>
    </row>
    <row r="2477" spans="6:7" ht="12.75">
      <c r="F2477" s="151"/>
      <c r="G2477" s="151"/>
    </row>
    <row r="2478" spans="6:7" ht="12.75">
      <c r="F2478" s="151"/>
      <c r="G2478" s="151"/>
    </row>
    <row r="2479" spans="6:7" ht="12.75">
      <c r="F2479" s="151"/>
      <c r="G2479" s="151"/>
    </row>
    <row r="2480" spans="6:7" ht="12.75">
      <c r="F2480" s="151"/>
      <c r="G2480" s="151"/>
    </row>
    <row r="2481" spans="6:7" ht="12.75">
      <c r="F2481" s="151"/>
      <c r="G2481" s="151"/>
    </row>
    <row r="2482" spans="6:7" ht="12.75">
      <c r="F2482" s="151"/>
      <c r="G2482" s="151"/>
    </row>
    <row r="2483" spans="6:7" ht="12.75">
      <c r="F2483" s="151"/>
      <c r="G2483" s="151"/>
    </row>
    <row r="2484" spans="6:7" ht="12.75">
      <c r="F2484" s="151"/>
      <c r="G2484" s="151"/>
    </row>
    <row r="2485" spans="6:7" ht="12.75">
      <c r="F2485" s="151"/>
      <c r="G2485" s="151"/>
    </row>
    <row r="2486" spans="6:7" ht="12.75">
      <c r="F2486" s="151"/>
      <c r="G2486" s="151"/>
    </row>
    <row r="2487" spans="6:7" ht="12.75">
      <c r="F2487" s="151"/>
      <c r="G2487" s="151"/>
    </row>
    <row r="2488" spans="6:7" ht="12.75">
      <c r="F2488" s="151"/>
      <c r="G2488" s="151"/>
    </row>
    <row r="2489" spans="6:7" ht="12.75">
      <c r="F2489" s="151"/>
      <c r="G2489" s="151"/>
    </row>
    <row r="2490" spans="6:7" ht="12.75">
      <c r="F2490" s="151"/>
      <c r="G2490" s="151"/>
    </row>
    <row r="2491" spans="6:7" ht="12.75">
      <c r="F2491" s="151"/>
      <c r="G2491" s="151"/>
    </row>
    <row r="2492" spans="6:7" ht="12.75">
      <c r="F2492" s="151"/>
      <c r="G2492" s="151"/>
    </row>
    <row r="2493" spans="6:7" ht="12.75">
      <c r="F2493" s="151"/>
      <c r="G2493" s="151"/>
    </row>
    <row r="2494" spans="6:7" ht="12.75">
      <c r="F2494" s="151"/>
      <c r="G2494" s="151"/>
    </row>
    <row r="2495" spans="6:7" ht="12.75">
      <c r="F2495" s="151"/>
      <c r="G2495" s="151"/>
    </row>
    <row r="2496" spans="6:7" ht="12.75">
      <c r="F2496" s="151"/>
      <c r="G2496" s="151"/>
    </row>
    <row r="2497" spans="6:7" ht="12.75">
      <c r="F2497" s="151"/>
      <c r="G2497" s="151"/>
    </row>
    <row r="2498" spans="6:7" ht="12.75">
      <c r="F2498" s="151"/>
      <c r="G2498" s="151"/>
    </row>
    <row r="2499" spans="6:7" ht="12.75">
      <c r="F2499" s="151"/>
      <c r="G2499" s="151"/>
    </row>
    <row r="2500" spans="6:7" ht="12.75">
      <c r="F2500" s="151"/>
      <c r="G2500" s="151"/>
    </row>
    <row r="2501" spans="6:7" ht="12.75">
      <c r="F2501" s="151"/>
      <c r="G2501" s="151"/>
    </row>
    <row r="2502" spans="6:7" ht="12.75">
      <c r="F2502" s="151"/>
      <c r="G2502" s="151"/>
    </row>
    <row r="2503" spans="6:7" ht="12.75">
      <c r="F2503" s="151"/>
      <c r="G2503" s="151"/>
    </row>
    <row r="2504" spans="6:7" ht="12.75">
      <c r="F2504" s="151"/>
      <c r="G2504" s="151"/>
    </row>
    <row r="2505" spans="6:7" ht="12.75">
      <c r="F2505" s="151"/>
      <c r="G2505" s="151"/>
    </row>
    <row r="2506" spans="6:7" ht="12.75">
      <c r="F2506" s="151"/>
      <c r="G2506" s="151"/>
    </row>
    <row r="2507" spans="6:7" ht="12.75">
      <c r="F2507" s="151"/>
      <c r="G2507" s="151"/>
    </row>
    <row r="2508" spans="6:7" ht="12.75">
      <c r="F2508" s="151"/>
      <c r="G2508" s="151"/>
    </row>
    <row r="2509" spans="6:7" ht="12.75">
      <c r="F2509" s="151"/>
      <c r="G2509" s="151"/>
    </row>
    <row r="2510" spans="6:7" ht="12.75">
      <c r="F2510" s="151"/>
      <c r="G2510" s="151"/>
    </row>
    <row r="2511" spans="6:7" ht="12.75">
      <c r="F2511" s="151"/>
      <c r="G2511" s="151"/>
    </row>
    <row r="2512" spans="6:7" ht="12.75">
      <c r="F2512" s="151"/>
      <c r="G2512" s="151"/>
    </row>
    <row r="2513" spans="6:7" ht="12.75">
      <c r="F2513" s="151"/>
      <c r="G2513" s="151"/>
    </row>
    <row r="2514" spans="6:7" ht="12.75">
      <c r="F2514" s="151"/>
      <c r="G2514" s="151"/>
    </row>
    <row r="2515" spans="6:7" ht="12.75">
      <c r="F2515" s="151"/>
      <c r="G2515" s="151"/>
    </row>
    <row r="2516" spans="6:7" ht="12.75">
      <c r="F2516" s="151"/>
      <c r="G2516" s="151"/>
    </row>
    <row r="2517" spans="6:7" ht="12.75">
      <c r="F2517" s="151"/>
      <c r="G2517" s="151"/>
    </row>
    <row r="2518" spans="6:7" ht="12.75">
      <c r="F2518" s="151"/>
      <c r="G2518" s="151"/>
    </row>
    <row r="2519" spans="6:7" ht="12.75">
      <c r="F2519" s="151"/>
      <c r="G2519" s="151"/>
    </row>
    <row r="2520" spans="6:7" ht="12.75">
      <c r="F2520" s="151"/>
      <c r="G2520" s="151"/>
    </row>
    <row r="2521" spans="6:7" ht="12.75">
      <c r="F2521" s="151"/>
      <c r="G2521" s="151"/>
    </row>
    <row r="2522" spans="6:7" ht="12.75">
      <c r="F2522" s="151"/>
      <c r="G2522" s="151"/>
    </row>
    <row r="2523" spans="6:7" ht="12.75">
      <c r="F2523" s="151"/>
      <c r="G2523" s="151"/>
    </row>
    <row r="2524" spans="6:7" ht="12.75">
      <c r="F2524" s="151"/>
      <c r="G2524" s="151"/>
    </row>
    <row r="2525" spans="6:7" ht="12.75">
      <c r="F2525" s="151"/>
      <c r="G2525" s="151"/>
    </row>
    <row r="2526" spans="6:7" ht="12.75">
      <c r="F2526" s="151"/>
      <c r="G2526" s="151"/>
    </row>
    <row r="2527" spans="6:7" ht="12.75">
      <c r="F2527" s="151"/>
      <c r="G2527" s="151"/>
    </row>
    <row r="2528" spans="6:7" ht="12.75">
      <c r="F2528" s="151"/>
      <c r="G2528" s="151"/>
    </row>
    <row r="2529" spans="6:7" ht="12.75">
      <c r="F2529" s="151"/>
      <c r="G2529" s="151"/>
    </row>
    <row r="2530" spans="6:7" ht="12.75">
      <c r="F2530" s="151"/>
      <c r="G2530" s="151"/>
    </row>
    <row r="2531" spans="6:7" ht="12.75">
      <c r="F2531" s="151"/>
      <c r="G2531" s="151"/>
    </row>
    <row r="2532" spans="6:7" ht="12.75">
      <c r="F2532" s="151"/>
      <c r="G2532" s="151"/>
    </row>
    <row r="2533" spans="6:7" ht="12.75">
      <c r="F2533" s="151"/>
      <c r="G2533" s="151"/>
    </row>
    <row r="2534" spans="6:7" ht="12.75">
      <c r="F2534" s="151"/>
      <c r="G2534" s="151"/>
    </row>
    <row r="2535" spans="6:7" ht="12.75">
      <c r="F2535" s="151"/>
      <c r="G2535" s="151"/>
    </row>
    <row r="2536" spans="6:7" ht="12.75">
      <c r="F2536" s="151"/>
      <c r="G2536" s="151"/>
    </row>
    <row r="2537" spans="6:7" ht="12.75">
      <c r="F2537" s="151"/>
      <c r="G2537" s="151"/>
    </row>
    <row r="2538" spans="6:7" ht="12.75">
      <c r="F2538" s="151"/>
      <c r="G2538" s="151"/>
    </row>
    <row r="2539" spans="6:7" ht="12.75">
      <c r="F2539" s="151"/>
      <c r="G2539" s="151"/>
    </row>
    <row r="2540" spans="6:7" ht="12.75">
      <c r="F2540" s="151"/>
      <c r="G2540" s="151"/>
    </row>
    <row r="2541" spans="6:7" ht="12.75">
      <c r="F2541" s="151"/>
      <c r="G2541" s="151"/>
    </row>
    <row r="2542" spans="6:7" ht="12.75">
      <c r="F2542" s="151"/>
      <c r="G2542" s="151"/>
    </row>
    <row r="2543" spans="6:7" ht="12.75">
      <c r="F2543" s="151"/>
      <c r="G2543" s="151"/>
    </row>
    <row r="2544" spans="6:7" ht="12.75">
      <c r="F2544" s="151"/>
      <c r="G2544" s="151"/>
    </row>
    <row r="2545" spans="6:7" ht="12.75">
      <c r="F2545" s="151"/>
      <c r="G2545" s="151"/>
    </row>
    <row r="2546" spans="6:7" ht="12.75">
      <c r="F2546" s="151"/>
      <c r="G2546" s="151"/>
    </row>
    <row r="2547" spans="6:7" ht="12.75">
      <c r="F2547" s="151"/>
      <c r="G2547" s="151"/>
    </row>
    <row r="2548" spans="6:7" ht="12.75">
      <c r="F2548" s="151"/>
      <c r="G2548" s="151"/>
    </row>
    <row r="2549" spans="6:7" ht="12.75">
      <c r="F2549" s="151"/>
      <c r="G2549" s="151"/>
    </row>
    <row r="2550" spans="6:7" ht="12.75">
      <c r="F2550" s="151"/>
      <c r="G2550" s="151"/>
    </row>
    <row r="2551" spans="6:7" ht="12.75">
      <c r="F2551" s="151"/>
      <c r="G2551" s="151"/>
    </row>
    <row r="2552" spans="6:7" ht="12.75">
      <c r="F2552" s="151"/>
      <c r="G2552" s="151"/>
    </row>
    <row r="2553" spans="6:7" ht="12.75">
      <c r="F2553" s="151"/>
      <c r="G2553" s="151"/>
    </row>
    <row r="2554" spans="6:7" ht="12.75">
      <c r="F2554" s="151"/>
      <c r="G2554" s="151"/>
    </row>
    <row r="2555" spans="6:7" ht="12.75">
      <c r="F2555" s="151"/>
      <c r="G2555" s="151"/>
    </row>
    <row r="2556" spans="6:7" ht="12.75">
      <c r="F2556" s="151"/>
      <c r="G2556" s="151"/>
    </row>
    <row r="2557" spans="6:7" ht="12.75">
      <c r="F2557" s="151"/>
      <c r="G2557" s="151"/>
    </row>
    <row r="2558" spans="6:7" ht="12.75">
      <c r="F2558" s="151"/>
      <c r="G2558" s="151"/>
    </row>
    <row r="2559" spans="6:7" ht="12.75">
      <c r="F2559" s="151"/>
      <c r="G2559" s="151"/>
    </row>
    <row r="2560" spans="6:7" ht="12.75">
      <c r="F2560" s="151"/>
      <c r="G2560" s="151"/>
    </row>
    <row r="2561" spans="6:7" ht="12.75">
      <c r="F2561" s="151"/>
      <c r="G2561" s="151"/>
    </row>
    <row r="2562" spans="6:7" ht="12.75">
      <c r="F2562" s="151"/>
      <c r="G2562" s="151"/>
    </row>
    <row r="2563" ht="12.75">
      <c r="F2563" s="151"/>
    </row>
    <row r="2564" ht="12.75">
      <c r="F2564" s="151"/>
    </row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9" ht="12.75"/>
    <row r="3340" ht="12.75"/>
    <row r="3344" ht="12.75"/>
    <row r="3345" ht="12.75"/>
    <row r="3346" ht="12.75"/>
    <row r="3347" ht="12.75"/>
    <row r="3348" ht="12.75"/>
    <row r="3349" ht="12.75"/>
    <row r="3350" ht="12.75"/>
    <row r="3351" ht="12.75"/>
    <row r="3360" ht="12.75"/>
    <row r="3361" ht="12.75"/>
    <row r="3362" ht="12.75"/>
    <row r="3363" ht="12.75"/>
    <row r="3364" ht="12.75"/>
    <row r="3365" ht="12.75"/>
    <row r="3376" ht="12.75"/>
    <row r="3377" ht="12.75"/>
    <row r="3378" ht="12.75"/>
    <row r="3379" ht="12.75"/>
    <row r="3380" ht="12.75"/>
    <row r="3392" ht="12.75"/>
    <row r="3393" ht="12.75"/>
    <row r="3394" ht="12.75"/>
    <row r="3395" ht="12.75"/>
    <row r="3408" ht="12.75"/>
    <row r="3409" ht="12.75"/>
    <row r="3410" ht="12.75"/>
    <row r="3424" ht="12.75"/>
    <row r="3425" ht="12.75"/>
    <row r="3426" ht="12.75"/>
    <row r="3440" ht="12.75"/>
    <row r="3441" ht="12.75"/>
    <row r="3442" ht="12.75"/>
    <row r="3457" ht="12.75"/>
    <row r="3458" ht="12.75"/>
    <row r="3474" ht="12.75"/>
    <row r="65170" ht="12.75"/>
    <row r="65185" ht="12.75"/>
    <row r="65186" ht="12.75"/>
    <row r="65201" ht="12.75"/>
    <row r="65202" ht="12.75"/>
    <row r="65216" ht="12.75"/>
    <row r="65217" ht="12.75"/>
    <row r="65218" ht="12.75"/>
    <row r="65232" ht="12.75"/>
    <row r="65233" ht="12.75"/>
    <row r="65234" ht="12.75"/>
    <row r="65248" ht="12.75"/>
    <row r="65249" ht="12.75"/>
    <row r="65250" ht="12.75"/>
    <row r="65251" ht="12.75"/>
    <row r="65264" ht="12.75"/>
    <row r="65265" ht="12.75"/>
    <row r="65266" ht="12.75"/>
    <row r="65267" ht="12.75"/>
    <row r="65280" ht="12.75"/>
    <row r="65281" ht="12.75"/>
    <row r="65282" ht="12.75"/>
    <row r="65283" ht="12.75"/>
    <row r="65284" ht="12.75"/>
    <row r="6528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7" ht="12.75"/>
    <row r="65308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selectLockedCells="1" selectUnlockedCells="1"/>
  <mergeCells count="8">
    <mergeCell ref="B2260:E2260"/>
    <mergeCell ref="B2:E2"/>
    <mergeCell ref="A4:C4"/>
    <mergeCell ref="B149:C149"/>
    <mergeCell ref="B437:C437"/>
    <mergeCell ref="B1573:C1573"/>
    <mergeCell ref="B2213:C2213"/>
    <mergeCell ref="B452:C452"/>
  </mergeCells>
  <printOptions/>
  <pageMargins left="1.1416666666666666" right="0.2361111111111111" top="0.5513888888888889" bottom="0.5118055555555555" header="0.5118055555555555" footer="0.19652777777777777"/>
  <pageSetup horizontalDpi="600" verticalDpi="600" orientation="portrait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G31" sqref="G31"/>
    </sheetView>
  </sheetViews>
  <sheetFormatPr defaultColWidth="9.00390625" defaultRowHeight="15.75" customHeight="1"/>
  <cols>
    <col min="1" max="1" width="0.5625" style="0" customWidth="1"/>
    <col min="2" max="2" width="8.7109375" style="36" customWidth="1"/>
    <col min="3" max="3" width="47.28125" style="36" customWidth="1"/>
    <col min="4" max="4" width="10.140625" style="36" customWidth="1"/>
    <col min="5" max="5" width="9.28125" style="0" customWidth="1"/>
    <col min="6" max="6" width="9.8515625" style="1" customWidth="1"/>
    <col min="7" max="7" width="10.28125" style="0" customWidth="1"/>
    <col min="8" max="8" width="8.421875" style="0" customWidth="1"/>
    <col min="9" max="9" width="11.421875" style="0" customWidth="1"/>
    <col min="10" max="10" width="7.8515625" style="0" customWidth="1"/>
    <col min="11" max="11" width="6.00390625" style="0" customWidth="1"/>
    <col min="12" max="12" width="21.421875" style="0" customWidth="1"/>
    <col min="13" max="13" width="8.140625" style="0" customWidth="1"/>
    <col min="14" max="14" width="7.28125" style="0" customWidth="1"/>
    <col min="15" max="15" width="8.140625" style="0" customWidth="1"/>
    <col min="16" max="16" width="7.28125" style="0" customWidth="1"/>
    <col min="17" max="17" width="7.8515625" style="0" customWidth="1"/>
    <col min="18" max="18" width="9.00390625" style="0" customWidth="1"/>
    <col min="19" max="19" width="5.00390625" style="0" customWidth="1"/>
    <col min="20" max="20" width="9.00390625" style="0" customWidth="1"/>
    <col min="21" max="21" width="9.8515625" style="0" customWidth="1"/>
    <col min="22" max="22" width="9.57421875" style="0" customWidth="1"/>
    <col min="23" max="23" width="9.00390625" style="0" customWidth="1"/>
    <col min="24" max="24" width="10.140625" style="0" customWidth="1"/>
    <col min="25" max="25" width="8.28125" style="0" customWidth="1"/>
  </cols>
  <sheetData>
    <row r="1" spans="1:21" ht="15" customHeight="1">
      <c r="A1" s="3"/>
      <c r="B1" s="2"/>
      <c r="C1" s="2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customHeight="1">
      <c r="A2" s="3"/>
      <c r="B2" s="2"/>
      <c r="C2" s="6"/>
      <c r="D2" s="6"/>
      <c r="E2" s="7"/>
      <c r="F2" s="24"/>
      <c r="G2" s="3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 customHeight="1">
      <c r="A3" s="3"/>
      <c r="B3" s="2"/>
      <c r="C3" s="2"/>
      <c r="D3" s="2"/>
      <c r="E3" s="3"/>
      <c r="F3" s="3"/>
      <c r="G3" s="3"/>
      <c r="H3" s="3"/>
      <c r="I3" s="3"/>
      <c r="J3" s="3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ht="15.75" customHeight="1">
      <c r="A4" s="3"/>
      <c r="B4" s="2"/>
      <c r="C4" s="37"/>
      <c r="D4" s="37"/>
      <c r="E4" s="10"/>
      <c r="F4" s="3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ht="15.75" customHeight="1">
      <c r="C5" s="10"/>
    </row>
    <row r="6" spans="1:21" ht="12.75" customHeight="1">
      <c r="A6" s="13"/>
      <c r="B6" s="39"/>
      <c r="C6" s="10"/>
      <c r="D6" s="39"/>
      <c r="E6" s="13"/>
      <c r="F6" s="4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 customHeight="1">
      <c r="A7" s="20"/>
      <c r="B7" s="18"/>
      <c r="C7" s="41"/>
      <c r="D7" s="23"/>
      <c r="E7" s="19"/>
      <c r="F7" s="19"/>
      <c r="G7" s="19"/>
      <c r="H7" s="42"/>
      <c r="I7" s="42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ht="15" customHeight="1">
      <c r="A8" s="11"/>
      <c r="B8" s="5"/>
      <c r="C8" s="28"/>
      <c r="D8" s="5"/>
      <c r="E8" s="9"/>
      <c r="F8" s="9"/>
      <c r="G8" s="9"/>
      <c r="H8" s="43"/>
      <c r="I8" s="4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44"/>
    </row>
    <row r="9" spans="1:21" ht="12.75" customHeight="1">
      <c r="A9" s="11"/>
      <c r="B9" s="5"/>
      <c r="C9" s="35"/>
      <c r="D9" s="5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1"/>
      <c r="B10" s="5"/>
      <c r="C10" s="35"/>
      <c r="D10" s="45"/>
      <c r="E10" s="9"/>
      <c r="F10" s="9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1"/>
      <c r="R10" s="14"/>
      <c r="S10" s="14"/>
      <c r="T10" s="11"/>
      <c r="U10" s="11"/>
    </row>
    <row r="11" spans="1:21" ht="12.75" customHeight="1">
      <c r="A11" s="11"/>
      <c r="B11" s="35"/>
      <c r="C11" s="35"/>
      <c r="D11" s="3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 customHeight="1">
      <c r="A12" s="11"/>
      <c r="B12" s="35"/>
      <c r="C12" s="46"/>
      <c r="D12" s="3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3" ht="17.25" customHeight="1">
      <c r="A13" s="16"/>
      <c r="B13" s="15"/>
      <c r="C13" s="15"/>
      <c r="D13" s="15"/>
      <c r="E13" s="15"/>
      <c r="F13" s="15"/>
      <c r="G13" s="47"/>
      <c r="H13" s="16"/>
      <c r="I13" s="16"/>
      <c r="J13" s="16"/>
      <c r="K13" s="24"/>
      <c r="L13" s="48"/>
      <c r="M13" s="3"/>
      <c r="N13" s="3"/>
      <c r="O13" s="3"/>
      <c r="P13" s="3"/>
      <c r="Q13" s="3"/>
      <c r="R13" s="3"/>
      <c r="S13" s="3"/>
      <c r="W13" s="8"/>
    </row>
    <row r="14" spans="1:23" ht="17.25" customHeight="1">
      <c r="A14" s="16"/>
      <c r="B14" s="15"/>
      <c r="C14" s="28"/>
      <c r="D14" s="15"/>
      <c r="E14" s="15"/>
      <c r="F14" s="15"/>
      <c r="G14" s="47"/>
      <c r="H14" s="16"/>
      <c r="I14" s="16"/>
      <c r="J14" s="16"/>
      <c r="K14" s="24"/>
      <c r="L14" s="48"/>
      <c r="M14" s="3"/>
      <c r="N14" s="3"/>
      <c r="O14" s="3"/>
      <c r="P14" s="3"/>
      <c r="Q14" s="3"/>
      <c r="R14" s="3"/>
      <c r="S14" s="3"/>
      <c r="W14" s="8"/>
    </row>
    <row r="15" spans="1:23" ht="26.25" customHeight="1">
      <c r="A15" s="3"/>
      <c r="B15" s="18"/>
      <c r="C15" s="12"/>
      <c r="D15" s="18"/>
      <c r="E15" s="18"/>
      <c r="F15" s="18"/>
      <c r="G15" s="20"/>
      <c r="H15" s="3"/>
      <c r="I15" s="3"/>
      <c r="J15" s="3"/>
      <c r="K15" s="24"/>
      <c r="L15" s="48"/>
      <c r="M15" s="3"/>
      <c r="N15" s="3"/>
      <c r="O15" s="3"/>
      <c r="P15" s="3"/>
      <c r="Q15" s="3"/>
      <c r="R15" s="29"/>
      <c r="S15" s="3"/>
      <c r="W15" s="8"/>
    </row>
    <row r="16" spans="1:23" ht="0.75" customHeight="1" hidden="1">
      <c r="A16" s="3"/>
      <c r="B16" s="18"/>
      <c r="C16" s="18"/>
      <c r="D16" s="25"/>
      <c r="E16" s="27"/>
      <c r="F16" s="22"/>
      <c r="G16" s="27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3"/>
      <c r="W16" s="8"/>
    </row>
    <row r="17" spans="1:23" ht="22.5" customHeight="1">
      <c r="A17" s="3"/>
      <c r="B17" s="18"/>
      <c r="C17" s="18"/>
      <c r="D17" s="25"/>
      <c r="E17" s="27"/>
      <c r="F17" s="22"/>
      <c r="G17" s="27"/>
      <c r="H17" s="26"/>
      <c r="I17" s="26"/>
      <c r="J17" s="26"/>
      <c r="K17" s="26"/>
      <c r="L17" s="26"/>
      <c r="M17" s="21"/>
      <c r="N17" s="21"/>
      <c r="O17" s="21"/>
      <c r="P17" s="21"/>
      <c r="Q17" s="21"/>
      <c r="R17" s="21"/>
      <c r="S17" s="21"/>
      <c r="T17" s="21"/>
      <c r="U17" s="21"/>
      <c r="V17" s="3"/>
      <c r="W17" s="8"/>
    </row>
    <row r="18" spans="1:23" ht="15" customHeight="1">
      <c r="A18" s="16"/>
      <c r="B18" s="15"/>
      <c r="C18" s="49"/>
      <c r="D18" s="15"/>
      <c r="E18" s="15"/>
      <c r="F18" s="15"/>
      <c r="G18" s="47"/>
      <c r="H18" s="16"/>
      <c r="I18" s="16"/>
      <c r="J18" s="16"/>
      <c r="K18" s="16"/>
      <c r="L18" s="16"/>
      <c r="M18" s="21"/>
      <c r="N18" s="21"/>
      <c r="O18" s="21"/>
      <c r="P18" s="21"/>
      <c r="Q18" s="21"/>
      <c r="R18" s="21"/>
      <c r="S18" s="21"/>
      <c r="T18" s="21"/>
      <c r="U18" s="21"/>
      <c r="V18" s="3"/>
      <c r="W18" s="8"/>
    </row>
    <row r="19" spans="1:21" ht="11.25" customHeight="1">
      <c r="A19" s="3"/>
      <c r="B19" s="18"/>
      <c r="C19" s="25"/>
      <c r="D19" s="25"/>
      <c r="E19" s="27"/>
      <c r="F19" s="22"/>
      <c r="G19" s="27"/>
      <c r="H19" s="26"/>
      <c r="I19" s="26"/>
      <c r="J19" s="26"/>
      <c r="K19" s="3"/>
      <c r="L19" s="3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>
      <c r="A20" s="3"/>
      <c r="B20" s="18"/>
      <c r="C20" s="15"/>
      <c r="D20" s="50"/>
      <c r="E20" s="30"/>
      <c r="F20" s="22"/>
      <c r="G20" s="30"/>
      <c r="H20" s="31"/>
      <c r="I20" s="31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5" s="1" customFormat="1" ht="0.75" customHeight="1">
      <c r="A21" s="3"/>
      <c r="B21" s="18"/>
      <c r="C21" s="18"/>
      <c r="D21" s="18"/>
      <c r="E21" s="20"/>
      <c r="F21" s="22"/>
      <c r="G21" s="17"/>
      <c r="H21" s="32"/>
      <c r="I21" s="29"/>
      <c r="J21" s="2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/>
      <c r="X21" s="3"/>
      <c r="Y21" s="3"/>
    </row>
    <row r="22" spans="1:25" s="1" customFormat="1" ht="69.75" customHeight="1">
      <c r="A22" s="3"/>
      <c r="B22" s="51"/>
      <c r="C22" s="34"/>
      <c r="D22" s="18"/>
      <c r="E22" s="20"/>
      <c r="F22" s="22"/>
      <c r="G22" s="17"/>
      <c r="H22" s="32"/>
      <c r="I22" s="29"/>
      <c r="J22" s="2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/>
      <c r="X22" s="3"/>
      <c r="Y22" s="3"/>
    </row>
    <row r="23" spans="1:25" s="1" customFormat="1" ht="15" customHeight="1">
      <c r="A23" s="3"/>
      <c r="B23" s="18"/>
      <c r="C23" s="33"/>
      <c r="D23" s="33"/>
      <c r="E23" s="33"/>
      <c r="F23" s="33"/>
      <c r="G23" s="17"/>
      <c r="H23" s="32"/>
      <c r="I23" s="29"/>
      <c r="J23" s="2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/>
      <c r="X23" s="3"/>
      <c r="Y23" s="3"/>
    </row>
    <row r="24" spans="1:25" s="1" customFormat="1" ht="28.5" customHeight="1">
      <c r="A24" s="3"/>
      <c r="B24" s="18"/>
      <c r="C24" s="52"/>
      <c r="D24" s="18"/>
      <c r="E24" s="20"/>
      <c r="F24" s="22"/>
      <c r="G24" s="17"/>
      <c r="H24" s="32"/>
      <c r="I24" s="29"/>
      <c r="J24" s="2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/>
      <c r="X24" s="3"/>
      <c r="Y24" s="3"/>
    </row>
    <row r="25" spans="1:25" s="1" customFormat="1" ht="15" customHeight="1">
      <c r="A25" s="3"/>
      <c r="B25" s="18"/>
      <c r="C25" s="18"/>
      <c r="D25" s="18"/>
      <c r="E25" s="20"/>
      <c r="F25" s="22"/>
      <c r="G25" s="17"/>
      <c r="H25" s="32"/>
      <c r="I25" s="29"/>
      <c r="J25" s="2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/>
      <c r="X25" s="3"/>
      <c r="Y25" s="3"/>
    </row>
    <row r="26" spans="1:25" s="1" customFormat="1" ht="15" customHeight="1">
      <c r="A26" s="3"/>
      <c r="B26" s="18"/>
      <c r="C26" s="18"/>
      <c r="D26" s="18"/>
      <c r="E26" s="20"/>
      <c r="F26" s="22"/>
      <c r="G26" s="17"/>
      <c r="H26" s="32"/>
      <c r="I26" s="29"/>
      <c r="J26" s="2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/>
      <c r="X26" s="3"/>
      <c r="Y26" s="3"/>
    </row>
    <row r="27" spans="1:25" s="1" customFormat="1" ht="15" customHeight="1">
      <c r="A27" s="3"/>
      <c r="B27" s="18"/>
      <c r="C27" s="33"/>
      <c r="D27" s="33"/>
      <c r="E27" s="33"/>
      <c r="F27" s="33"/>
      <c r="G27" s="17"/>
      <c r="H27" s="32"/>
      <c r="I27" s="29"/>
      <c r="J27" s="2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/>
      <c r="X27" s="3"/>
      <c r="Y27" s="3"/>
    </row>
    <row r="28" spans="1:25" s="1" customFormat="1" ht="15" customHeight="1">
      <c r="A28" s="3"/>
      <c r="B28" s="18"/>
      <c r="C28" s="28"/>
      <c r="D28" s="18"/>
      <c r="E28" s="18"/>
      <c r="F28" s="18"/>
      <c r="G28" s="17"/>
      <c r="H28" s="32"/>
      <c r="I28" s="29"/>
      <c r="J28" s="2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/>
      <c r="X28" s="3"/>
      <c r="Y2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23"/>
  <sheetViews>
    <sheetView tabSelected="1" zoomScalePageLayoutView="0" workbookViewId="0" topLeftCell="A1">
      <selection activeCell="H99" sqref="H99"/>
    </sheetView>
  </sheetViews>
  <sheetFormatPr defaultColWidth="9.140625" defaultRowHeight="12.75"/>
  <cols>
    <col min="1" max="1" width="9.140625" style="126" customWidth="1"/>
    <col min="2" max="2" width="49.140625" style="126" customWidth="1"/>
    <col min="3" max="3" width="9.57421875" style="126" bestFit="1" customWidth="1"/>
    <col min="4" max="4" width="10.28125" style="126" customWidth="1"/>
    <col min="5" max="5" width="10.00390625" style="126" customWidth="1"/>
  </cols>
  <sheetData>
    <row r="1" spans="1:5" ht="12.75">
      <c r="A1" s="261"/>
      <c r="B1" s="261"/>
      <c r="C1" s="261"/>
      <c r="D1" s="261"/>
      <c r="E1" s="261"/>
    </row>
    <row r="2" spans="1:5" ht="12.75">
      <c r="A2" s="56"/>
      <c r="B2" s="53"/>
      <c r="C2" s="53" t="s">
        <v>479</v>
      </c>
      <c r="D2" s="53"/>
      <c r="E2" s="53"/>
    </row>
    <row r="3" spans="1:5" ht="12.75">
      <c r="A3" s="56"/>
      <c r="B3" s="273" t="s">
        <v>480</v>
      </c>
      <c r="C3" s="273"/>
      <c r="D3" s="273"/>
      <c r="E3" s="273"/>
    </row>
    <row r="4" spans="1:5" ht="12.75">
      <c r="A4" s="56"/>
      <c r="B4" s="53"/>
      <c r="C4" s="53"/>
      <c r="D4" s="53"/>
      <c r="E4" s="53"/>
    </row>
    <row r="5" spans="1:5" ht="30" customHeight="1">
      <c r="A5" s="274" t="s">
        <v>481</v>
      </c>
      <c r="B5" s="274"/>
      <c r="C5" s="274"/>
      <c r="D5" s="258"/>
      <c r="E5" s="258"/>
    </row>
    <row r="6" spans="1:5" ht="12.75">
      <c r="A6" s="57"/>
      <c r="B6" s="127"/>
      <c r="C6" s="54"/>
      <c r="D6" s="54"/>
      <c r="E6" s="54"/>
    </row>
    <row r="7" spans="1:5" ht="15">
      <c r="A7" s="56"/>
      <c r="B7" s="94"/>
      <c r="C7" s="119"/>
      <c r="D7" s="82"/>
      <c r="E7" s="253" t="s">
        <v>0</v>
      </c>
    </row>
    <row r="8" spans="1:5" ht="38.25">
      <c r="A8" s="65" t="s">
        <v>1</v>
      </c>
      <c r="B8" s="71" t="s">
        <v>2</v>
      </c>
      <c r="C8" s="61" t="s">
        <v>388</v>
      </c>
      <c r="D8" s="65" t="s">
        <v>389</v>
      </c>
      <c r="E8" s="61" t="s">
        <v>388</v>
      </c>
    </row>
    <row r="9" spans="1:5" ht="12.75">
      <c r="A9" s="78"/>
      <c r="B9" s="257"/>
      <c r="C9" s="128"/>
      <c r="D9" s="128"/>
      <c r="E9" s="128"/>
    </row>
    <row r="10" spans="1:5" ht="21" customHeight="1">
      <c r="A10" s="57"/>
      <c r="B10" s="54" t="s">
        <v>3</v>
      </c>
      <c r="C10" s="54">
        <f>C11+C17+C25+C23+C32+C29+C19+C20+C31+C30+C18+C27+C28+C16+C21+C15+C22+C24+C26</f>
        <v>57473920</v>
      </c>
      <c r="D10" s="54">
        <f>D11+D17+D25+D23+D32+D29+D19+D20+D31+D30+D18+D27+D28+D16+D21+D15+D22+D24+D26</f>
        <v>0</v>
      </c>
      <c r="E10" s="54">
        <f>E11+E17+E25+E23+E32+E29+E19+E20+E31+E30+E18+E27+E28+E16+E21+E15+E22+E24+E26</f>
        <v>57473920</v>
      </c>
    </row>
    <row r="11" spans="1:5" ht="21" customHeight="1">
      <c r="A11" s="56"/>
      <c r="B11" s="53" t="s">
        <v>4</v>
      </c>
      <c r="C11" s="53">
        <f>C65+C1099+C1352+C1785+C1905+C86+C1111+C1364+C1794+C1917+C2258+C2280+C2289+C767+C771+C832+C845</f>
        <v>26663660</v>
      </c>
      <c r="D11" s="53">
        <f>D65+D1099+D1352+D1785+D1905+D86+D1111+D1364+D1794+D1917+D2258+D2280+D2289+D767+D771+D832+D845</f>
        <v>0</v>
      </c>
      <c r="E11" s="53">
        <f>E65+E1099+E1352+E1785+E1905+E86+E1111+E1364+E1794+E1917+E2258+E2280+E2289+E767+E771+E832+E845</f>
        <v>26663660</v>
      </c>
    </row>
    <row r="12" spans="1:5" ht="14.25" customHeight="1">
      <c r="A12" s="56"/>
      <c r="B12" s="53" t="s">
        <v>5</v>
      </c>
      <c r="C12" s="236">
        <f>C11-C13-C14</f>
        <v>24087946</v>
      </c>
      <c r="D12" s="236">
        <f>D11-D13-D14</f>
        <v>1893446</v>
      </c>
      <c r="E12" s="53">
        <f>E11-E13-E14</f>
        <v>25981392</v>
      </c>
    </row>
    <row r="13" spans="1:5" ht="15.75" customHeight="1">
      <c r="A13" s="56"/>
      <c r="B13" s="73" t="s">
        <v>6</v>
      </c>
      <c r="C13" s="53">
        <f>C1354+C1907+C1101+C67+C834</f>
        <v>682268</v>
      </c>
      <c r="D13" s="53">
        <f>D1354+D1907+D1101+D67+D834</f>
        <v>0</v>
      </c>
      <c r="E13" s="53">
        <f>E1354+E1907+E1101+E67+E834</f>
        <v>682268</v>
      </c>
    </row>
    <row r="14" spans="1:5" ht="29.25" customHeight="1">
      <c r="A14" s="56"/>
      <c r="B14" s="73" t="s">
        <v>477</v>
      </c>
      <c r="C14" s="53">
        <f>C68+C1102+C1908+C2282</f>
        <v>1893446</v>
      </c>
      <c r="D14" s="53">
        <f>D68+D1102+D1908+D2282</f>
        <v>-1893446</v>
      </c>
      <c r="E14" s="53">
        <f>E68+E1102+E1908+E2282</f>
        <v>0</v>
      </c>
    </row>
    <row r="15" spans="1:5" ht="42.75" customHeight="1" hidden="1">
      <c r="A15" s="56" t="s">
        <v>7</v>
      </c>
      <c r="B15" s="130" t="s">
        <v>8</v>
      </c>
      <c r="C15" s="53">
        <f>C74</f>
        <v>0</v>
      </c>
      <c r="D15" s="53"/>
      <c r="E15" s="58">
        <f>C15+D15</f>
        <v>0</v>
      </c>
    </row>
    <row r="16" spans="1:5" ht="26.25" customHeight="1">
      <c r="A16" s="129" t="s">
        <v>9</v>
      </c>
      <c r="B16" s="73" t="s">
        <v>10</v>
      </c>
      <c r="C16" s="53">
        <f>C1103+C1910+C1356+C1787+C75+C838+C2284</f>
        <v>14198272</v>
      </c>
      <c r="D16" s="53">
        <f>D1103+D1910+D1356+D1787+D75+D838+D2284</f>
        <v>0</v>
      </c>
      <c r="E16" s="53">
        <f>E1103+E1910+E1356+E1787+E75+E838+E2284</f>
        <v>14198272</v>
      </c>
    </row>
    <row r="17" spans="1:5" ht="30" customHeight="1">
      <c r="A17" s="129" t="s">
        <v>9</v>
      </c>
      <c r="B17" s="73" t="s">
        <v>11</v>
      </c>
      <c r="C17" s="53">
        <f>+C76+C2283</f>
        <v>61400</v>
      </c>
      <c r="D17" s="53">
        <f>+D76+D2283</f>
        <v>0</v>
      </c>
      <c r="E17" s="53">
        <f>+E76+E2283</f>
        <v>61400</v>
      </c>
    </row>
    <row r="18" spans="1:5" ht="14.25" customHeight="1">
      <c r="A18" s="56"/>
      <c r="B18" s="53" t="s">
        <v>12</v>
      </c>
      <c r="C18" s="53"/>
      <c r="D18" s="53"/>
      <c r="E18" s="53">
        <f>C18+D18</f>
        <v>0</v>
      </c>
    </row>
    <row r="19" spans="1:5" ht="38.25" customHeight="1">
      <c r="A19" s="131" t="s">
        <v>13</v>
      </c>
      <c r="B19" s="132" t="s">
        <v>14</v>
      </c>
      <c r="C19" s="53">
        <f>C77+C1358+C1788+C1104+C2285+C2260+C1911+C840</f>
        <v>3780859</v>
      </c>
      <c r="D19" s="53">
        <f>D77+D1358+D1788+D1104+D2285+D2260+D1911+D840</f>
        <v>0</v>
      </c>
      <c r="E19" s="53">
        <f>E77+E1358+E1788+E1104+E2285+E2260+E1911+E840</f>
        <v>3780859</v>
      </c>
    </row>
    <row r="20" spans="1:5" ht="15.75" customHeight="1">
      <c r="A20" s="131"/>
      <c r="B20" s="132"/>
      <c r="C20" s="53"/>
      <c r="D20" s="53"/>
      <c r="E20" s="53"/>
    </row>
    <row r="21" spans="1:5" ht="38.25" customHeight="1">
      <c r="A21" s="131" t="s">
        <v>16</v>
      </c>
      <c r="B21" s="73" t="s">
        <v>17</v>
      </c>
      <c r="C21" s="53">
        <f>C78+C1355+C839</f>
        <v>772833</v>
      </c>
      <c r="D21" s="53">
        <f>D78+D1355+D839</f>
        <v>0</v>
      </c>
      <c r="E21" s="53">
        <f>E78+E1355+E839</f>
        <v>772833</v>
      </c>
    </row>
    <row r="22" spans="1:5" ht="24.75" customHeight="1" hidden="1">
      <c r="A22" s="56" t="s">
        <v>18</v>
      </c>
      <c r="B22" s="73" t="s">
        <v>19</v>
      </c>
      <c r="C22" s="53">
        <f>C2263</f>
        <v>0</v>
      </c>
      <c r="D22" s="53">
        <f>D2263</f>
        <v>0</v>
      </c>
      <c r="E22" s="53">
        <f>E2263</f>
        <v>0</v>
      </c>
    </row>
    <row r="23" spans="1:5" ht="12.75" customHeight="1">
      <c r="A23" s="56" t="s">
        <v>20</v>
      </c>
      <c r="B23" s="53" t="s">
        <v>21</v>
      </c>
      <c r="C23" s="53">
        <f>C1106+C1357+C1912+C2262+C79+C2286</f>
        <v>1246342</v>
      </c>
      <c r="D23" s="53">
        <f>D1106+D1357+D1912+D2262+D79+D2286</f>
        <v>0</v>
      </c>
      <c r="E23" s="53">
        <f>E1106+E1357+E1912+E2262+E79+E2286</f>
        <v>1246342</v>
      </c>
    </row>
    <row r="24" spans="1:5" ht="19.5" customHeight="1" hidden="1">
      <c r="A24" s="129" t="s">
        <v>23</v>
      </c>
      <c r="B24" s="85" t="s">
        <v>24</v>
      </c>
      <c r="C24" s="53">
        <f>C81</f>
        <v>0</v>
      </c>
      <c r="D24" s="53">
        <f>D81</f>
        <v>0</v>
      </c>
      <c r="E24" s="53">
        <f>E81</f>
        <v>0</v>
      </c>
    </row>
    <row r="25" spans="1:5" ht="16.5" customHeight="1">
      <c r="A25" s="78" t="s">
        <v>25</v>
      </c>
      <c r="B25" s="53" t="s">
        <v>390</v>
      </c>
      <c r="C25" s="53">
        <f>C82+C1107+C1361+C1789+C1915+C2259+C2288+C769+C842</f>
        <v>2501918</v>
      </c>
      <c r="D25" s="53">
        <f>D82+D1107+D1361+D1789+D1915+D2259+D2288+D769+D842</f>
        <v>0</v>
      </c>
      <c r="E25" s="53">
        <f>E82+E1107+E1361+E1789+E1915+E2259+E2288+E769+E842</f>
        <v>2501918</v>
      </c>
    </row>
    <row r="26" spans="1:5" ht="23.25" customHeight="1">
      <c r="A26" s="78" t="s">
        <v>27</v>
      </c>
      <c r="B26" s="130" t="s">
        <v>391</v>
      </c>
      <c r="C26" s="53">
        <f>C837</f>
        <v>1725907</v>
      </c>
      <c r="D26" s="53">
        <f>D837</f>
        <v>0</v>
      </c>
      <c r="E26" s="53">
        <f>E837</f>
        <v>1725907</v>
      </c>
    </row>
    <row r="27" spans="1:5" ht="23.25" customHeight="1" hidden="1">
      <c r="A27" s="56"/>
      <c r="B27" s="53" t="s">
        <v>29</v>
      </c>
      <c r="C27" s="53">
        <f>C70+C1108+C1359+C1790+C844</f>
        <v>0</v>
      </c>
      <c r="D27" s="53">
        <f>D70+D1108+D1359+D1790+D844</f>
        <v>0</v>
      </c>
      <c r="E27" s="53">
        <f>E70+E1108+E1359+E1790+E844</f>
        <v>0</v>
      </c>
    </row>
    <row r="28" spans="1:5" ht="14.25" customHeight="1">
      <c r="A28" s="56" t="s">
        <v>30</v>
      </c>
      <c r="B28" s="53" t="s">
        <v>31</v>
      </c>
      <c r="C28" s="53">
        <f>C71+C843</f>
        <v>9360</v>
      </c>
      <c r="D28" s="53">
        <f>D71+D843</f>
        <v>0</v>
      </c>
      <c r="E28" s="53">
        <f>E71+E843</f>
        <v>9360</v>
      </c>
    </row>
    <row r="29" spans="1:5" ht="12" customHeight="1">
      <c r="A29" s="56" t="s">
        <v>32</v>
      </c>
      <c r="B29" s="53" t="s">
        <v>33</v>
      </c>
      <c r="C29" s="53">
        <f>C72+C1360+C1914+C2261+C1105+C441+C836</f>
        <v>52452</v>
      </c>
      <c r="D29" s="53">
        <f>D72+D1360+D1914+D2261+D1105+D441+D836</f>
        <v>0</v>
      </c>
      <c r="E29" s="53">
        <f>E72+E1360+E1914+E2261+E1105+E441+E836</f>
        <v>52452</v>
      </c>
    </row>
    <row r="30" spans="1:5" ht="0.75" customHeight="1">
      <c r="A30" s="56"/>
      <c r="B30" s="53" t="s">
        <v>34</v>
      </c>
      <c r="C30" s="53">
        <f>C1109+C73+C1909</f>
        <v>0</v>
      </c>
      <c r="D30" s="53">
        <f>D1109+D73+D1909</f>
        <v>0</v>
      </c>
      <c r="E30" s="53">
        <f>E1109+E73+E1909</f>
        <v>0</v>
      </c>
    </row>
    <row r="31" spans="1:5" ht="16.5" customHeight="1">
      <c r="A31" s="63"/>
      <c r="B31" s="58" t="s">
        <v>35</v>
      </c>
      <c r="C31" s="58">
        <f>C1112+C1791+C2287+C1913+C1362+C841+C80</f>
        <v>347281</v>
      </c>
      <c r="D31" s="58">
        <f>D1112+D1791+D2287+D1913+D1362+D841+D80</f>
        <v>0</v>
      </c>
      <c r="E31" s="58">
        <f>E1112+E1791+E2287+E1913+E1362+E841+E80</f>
        <v>347281</v>
      </c>
    </row>
    <row r="32" spans="1:5" ht="16.5" customHeight="1">
      <c r="A32" s="56"/>
      <c r="B32" s="53" t="s">
        <v>36</v>
      </c>
      <c r="C32" s="53">
        <f>C33-C37-C38</f>
        <v>6113636</v>
      </c>
      <c r="D32" s="53">
        <f>D33-D37-D38</f>
        <v>0</v>
      </c>
      <c r="E32" s="53">
        <f>E33-E37-E38</f>
        <v>6113636</v>
      </c>
    </row>
    <row r="33" spans="1:5" ht="16.5" customHeight="1">
      <c r="A33" s="56"/>
      <c r="B33" s="53" t="s">
        <v>37</v>
      </c>
      <c r="C33" s="56">
        <f>C83+C84+C1110+C1363+C1792+C1793+C1916+C2264+C85+C2290+C846</f>
        <v>6113636</v>
      </c>
      <c r="D33" s="56">
        <f>D83+D84+D1110+D1363+D1792+D1793+D1916+D2264+D85+D2290+D846</f>
        <v>0</v>
      </c>
      <c r="E33" s="56">
        <f>E83+E84+E1110+E1363+E1792+E1793+E1916+E2264+E85+E2290+E846</f>
        <v>6113636</v>
      </c>
    </row>
    <row r="34" spans="1:5" ht="16.5" customHeight="1">
      <c r="A34" s="56"/>
      <c r="B34" s="53" t="s">
        <v>334</v>
      </c>
      <c r="C34" s="56">
        <f>C1916+C1792+C1363+C1110+C83+C2264+C2290+C770+C846</f>
        <v>6113636</v>
      </c>
      <c r="D34" s="56">
        <f>D1916+D1792+D1363+D1110+D83+D2264+D2290+D770+D846</f>
        <v>0</v>
      </c>
      <c r="E34" s="56">
        <f>E1916+E1792+E1363+E1110+E83+E2264+E2290+E770+E846</f>
        <v>6113636</v>
      </c>
    </row>
    <row r="35" spans="1:5" ht="21" customHeight="1" hidden="1">
      <c r="A35" s="56"/>
      <c r="B35" s="55" t="s">
        <v>38</v>
      </c>
      <c r="C35" s="55">
        <f>C85</f>
        <v>0</v>
      </c>
      <c r="D35" s="55"/>
      <c r="E35" s="53">
        <f>C35+D35</f>
        <v>0</v>
      </c>
    </row>
    <row r="36" spans="1:5" ht="21" customHeight="1" hidden="1">
      <c r="A36" s="56"/>
      <c r="B36" s="55" t="s">
        <v>39</v>
      </c>
      <c r="C36" s="55">
        <f>C1793+C84</f>
        <v>0</v>
      </c>
      <c r="D36" s="55"/>
      <c r="E36" s="53">
        <f>C36+D36</f>
        <v>0</v>
      </c>
    </row>
    <row r="37" spans="1:5" ht="21" customHeight="1" hidden="1">
      <c r="A37" s="56"/>
      <c r="B37" s="53" t="s">
        <v>40</v>
      </c>
      <c r="C37" s="53">
        <v>0</v>
      </c>
      <c r="D37" s="53"/>
      <c r="E37" s="53">
        <f>C37+D37</f>
        <v>0</v>
      </c>
    </row>
    <row r="38" spans="1:5" ht="21" customHeight="1" hidden="1">
      <c r="A38" s="56"/>
      <c r="B38" s="53" t="s">
        <v>41</v>
      </c>
      <c r="C38" s="55">
        <v>0</v>
      </c>
      <c r="D38" s="55"/>
      <c r="E38" s="53">
        <f>C38+D38</f>
        <v>0</v>
      </c>
    </row>
    <row r="39" spans="1:5" ht="15" customHeight="1">
      <c r="A39" s="56"/>
      <c r="B39" s="53"/>
      <c r="C39" s="55"/>
      <c r="D39" s="55"/>
      <c r="E39" s="54"/>
    </row>
    <row r="40" spans="1:5" ht="21" customHeight="1">
      <c r="A40" s="57"/>
      <c r="B40" s="54" t="s">
        <v>42</v>
      </c>
      <c r="C40" s="54">
        <f>C41+C59+C53+C61+C60</f>
        <v>57473920</v>
      </c>
      <c r="D40" s="54">
        <f>D41+D59+D53+D61+D60</f>
        <v>0</v>
      </c>
      <c r="E40" s="54">
        <f>E41+E59+E53+E61+E60</f>
        <v>57473920</v>
      </c>
    </row>
    <row r="41" spans="1:5" ht="16.5" customHeight="1">
      <c r="A41" s="57"/>
      <c r="B41" s="54" t="s">
        <v>43</v>
      </c>
      <c r="C41" s="54">
        <f>C42+C44+C45+C47+C46+C55+C58+C48+C50+C49+C51+C56+C52+C54+C57</f>
        <v>49125557</v>
      </c>
      <c r="D41" s="54">
        <f>D42+D44+D45+D47+D46+D55+D58+D48+D50+D49+D51+D56+D52+D54+D57</f>
        <v>92282</v>
      </c>
      <c r="E41" s="54">
        <f>E42+E44+E45+E47+E46+E55+E58+E48+E50+E49+E51+E56+E52+E54+E57</f>
        <v>49217839</v>
      </c>
    </row>
    <row r="42" spans="1:5" ht="16.5" customHeight="1">
      <c r="A42" s="57"/>
      <c r="B42" s="53" t="s">
        <v>487</v>
      </c>
      <c r="C42" s="53">
        <f aca="true" t="shared" si="0" ref="C42:E43">C90+C1116+C1368+C1798+C1921+C2268+C2295+C775+C850</f>
        <v>37370774</v>
      </c>
      <c r="D42" s="53">
        <f t="shared" si="0"/>
        <v>18771</v>
      </c>
      <c r="E42" s="237">
        <f t="shared" si="0"/>
        <v>37389545</v>
      </c>
    </row>
    <row r="43" spans="1:5" ht="16.5" customHeight="1">
      <c r="A43" s="56"/>
      <c r="B43" s="82" t="s">
        <v>44</v>
      </c>
      <c r="C43" s="53">
        <f>C91+C1117+C1369+C1799+C1922+C2269+C2296+C776+C851</f>
        <v>20527928</v>
      </c>
      <c r="D43" s="53">
        <f t="shared" si="0"/>
        <v>0</v>
      </c>
      <c r="E43" s="237">
        <f t="shared" si="0"/>
        <v>20527928</v>
      </c>
    </row>
    <row r="44" spans="1:5" ht="14.25" customHeight="1">
      <c r="A44" s="56"/>
      <c r="B44" s="53" t="s">
        <v>45</v>
      </c>
      <c r="C44" s="53">
        <f>C93+C1118+C1370+C1800+C1923+C2297+C2270+C852</f>
        <v>3779134</v>
      </c>
      <c r="D44" s="53">
        <f>D93+D1118+D1370+D1800+D1923+D2297+D2270+D852</f>
        <v>69148</v>
      </c>
      <c r="E44" s="237">
        <f>E93+E1118+E1370+E1800+E1923+E2297+E2270+E852</f>
        <v>3848282</v>
      </c>
    </row>
    <row r="45" spans="1:5" ht="16.5" customHeight="1">
      <c r="A45" s="56"/>
      <c r="B45" s="53" t="s">
        <v>46</v>
      </c>
      <c r="C45" s="53">
        <f>C777</f>
        <v>2116954</v>
      </c>
      <c r="D45" s="53">
        <f>D777</f>
        <v>0</v>
      </c>
      <c r="E45" s="237">
        <f>E777</f>
        <v>2116954</v>
      </c>
    </row>
    <row r="46" spans="1:5" ht="15" customHeight="1">
      <c r="A46" s="56"/>
      <c r="B46" s="53" t="s">
        <v>362</v>
      </c>
      <c r="C46" s="53">
        <f>C94+C1119+C1371+C1924+C2298+C1801+C854</f>
        <v>2357237</v>
      </c>
      <c r="D46" s="53">
        <f>D94+D1119+D1371+D1924+D2298+D1801+D854</f>
        <v>0</v>
      </c>
      <c r="E46" s="237">
        <f>E94+E1119+E1371+E1924+E2298+E1801+E854</f>
        <v>2357237</v>
      </c>
    </row>
    <row r="47" spans="1:5" ht="18" customHeight="1">
      <c r="A47" s="56"/>
      <c r="B47" s="237" t="s">
        <v>48</v>
      </c>
      <c r="C47" s="53">
        <f>C1120+C1372+C95+C1926</f>
        <v>453558</v>
      </c>
      <c r="D47" s="53">
        <f>D1120+D1372+D95+D1926</f>
        <v>0</v>
      </c>
      <c r="E47" s="53">
        <f>E1120+E1372+E95+E1926</f>
        <v>453558</v>
      </c>
    </row>
    <row r="48" spans="1:5" ht="39" customHeight="1">
      <c r="A48" s="133"/>
      <c r="B48" s="239" t="s">
        <v>52</v>
      </c>
      <c r="C48" s="53">
        <f>C1930+C99+C1401+C1122+C2301+C1374</f>
        <v>4793</v>
      </c>
      <c r="D48" s="53">
        <f>D1930+D99+D1401+D1122+D2301+D1374</f>
        <v>0</v>
      </c>
      <c r="E48" s="53">
        <f>E1930+E99+E1401+E1122+E2301+E1374</f>
        <v>4793</v>
      </c>
    </row>
    <row r="49" spans="1:5" ht="0.75" customHeight="1">
      <c r="A49" s="133"/>
      <c r="B49" s="239" t="s">
        <v>53</v>
      </c>
      <c r="C49" s="53">
        <f>C1928+C100+C1373+C1123+C2302</f>
        <v>0</v>
      </c>
      <c r="D49" s="53">
        <f>D1928+D100+D1373+D1123+D2302</f>
        <v>0</v>
      </c>
      <c r="E49" s="53">
        <f>E1928+E100+E1373+E1123+E2302</f>
        <v>0</v>
      </c>
    </row>
    <row r="50" spans="1:5" ht="25.5" customHeight="1">
      <c r="A50" s="133"/>
      <c r="B50" s="239" t="s">
        <v>54</v>
      </c>
      <c r="C50" s="53">
        <f>C1929+C2303</f>
        <v>18000</v>
      </c>
      <c r="D50" s="53">
        <f>D1929+D2303</f>
        <v>0</v>
      </c>
      <c r="E50" s="53">
        <f>E1929+E2303</f>
        <v>18000</v>
      </c>
    </row>
    <row r="51" spans="1:5" ht="41.25" customHeight="1">
      <c r="A51" s="133"/>
      <c r="B51" s="239" t="s">
        <v>55</v>
      </c>
      <c r="C51" s="53">
        <f>C2304+C101+C1931</f>
        <v>48228</v>
      </c>
      <c r="D51" s="53">
        <f>D2304+D101+D1931</f>
        <v>4363</v>
      </c>
      <c r="E51" s="53">
        <f>E2304+E101+E1931</f>
        <v>52591</v>
      </c>
    </row>
    <row r="52" spans="1:5" ht="15.75" customHeight="1">
      <c r="A52" s="133"/>
      <c r="B52" s="239" t="s">
        <v>56</v>
      </c>
      <c r="C52" s="53">
        <f>C102</f>
        <v>83708</v>
      </c>
      <c r="D52" s="53">
        <f>D102</f>
        <v>0</v>
      </c>
      <c r="E52" s="53">
        <f>E102</f>
        <v>83708</v>
      </c>
    </row>
    <row r="53" spans="1:5" ht="2.25" customHeight="1" hidden="1">
      <c r="A53" s="56"/>
      <c r="B53" s="238" t="s">
        <v>49</v>
      </c>
      <c r="C53" s="55">
        <v>0</v>
      </c>
      <c r="D53" s="55"/>
      <c r="E53" s="54">
        <f>C53+D53</f>
        <v>0</v>
      </c>
    </row>
    <row r="54" spans="1:5" ht="17.25" customHeight="1">
      <c r="A54" s="261"/>
      <c r="B54" s="237" t="s">
        <v>449</v>
      </c>
      <c r="C54" s="53">
        <f>C103</f>
        <v>8806</v>
      </c>
      <c r="D54" s="53">
        <f>D103</f>
        <v>0</v>
      </c>
      <c r="E54" s="53">
        <f>E103</f>
        <v>8806</v>
      </c>
    </row>
    <row r="55" spans="1:5" ht="49.5" customHeight="1">
      <c r="A55" s="133"/>
      <c r="B55" s="245" t="s">
        <v>51</v>
      </c>
      <c r="C55" s="55">
        <f>+C96+C1125+C1402</f>
        <v>2022110</v>
      </c>
      <c r="D55" s="55">
        <f>+D96+D1125+D1402</f>
        <v>0</v>
      </c>
      <c r="E55" s="55">
        <f>+E96+E1125+E1402</f>
        <v>2022110</v>
      </c>
    </row>
    <row r="56" spans="1:5" ht="28.5" customHeight="1">
      <c r="A56" s="133"/>
      <c r="B56" s="245" t="s">
        <v>365</v>
      </c>
      <c r="C56" s="53">
        <f>C98</f>
        <v>41264</v>
      </c>
      <c r="D56" s="53">
        <f>D98</f>
        <v>0</v>
      </c>
      <c r="E56" s="53">
        <f>E98</f>
        <v>41264</v>
      </c>
    </row>
    <row r="57" spans="1:5" ht="45" customHeight="1">
      <c r="A57" s="133"/>
      <c r="B57" s="245" t="s">
        <v>483</v>
      </c>
      <c r="C57" s="53">
        <f>C855</f>
        <v>473710</v>
      </c>
      <c r="D57" s="53">
        <f>D855</f>
        <v>0</v>
      </c>
      <c r="E57" s="53">
        <f>E855</f>
        <v>473710</v>
      </c>
    </row>
    <row r="58" spans="1:5" ht="29.25" customHeight="1">
      <c r="A58" s="133"/>
      <c r="B58" s="247" t="s">
        <v>482</v>
      </c>
      <c r="C58" s="58">
        <f>C1126+C1927+C2300+C1375+C97+C2272+C1803</f>
        <v>347281</v>
      </c>
      <c r="D58" s="58">
        <f>D1126+D1927+D2300+D1375+D97+D2272+D1803</f>
        <v>0</v>
      </c>
      <c r="E58" s="58">
        <f>E1126+E1927+E2300+E1375+E97+E2272+E1803</f>
        <v>347281</v>
      </c>
    </row>
    <row r="59" spans="1:5" ht="13.5" customHeight="1">
      <c r="A59" s="56"/>
      <c r="B59" s="54" t="s">
        <v>57</v>
      </c>
      <c r="C59" s="54">
        <f>C104+C1121+C1377+C1802+C1925+C2271+C2299+C778+C853</f>
        <v>8348363</v>
      </c>
      <c r="D59" s="54">
        <f>D104+D1121+D1377+D1802+D1925+D2271+D2299+D778+D853</f>
        <v>-92282</v>
      </c>
      <c r="E59" s="54">
        <f>E104+E1121+E1377+E1802+E1925+E2271+E2299+E778+E853</f>
        <v>8256081</v>
      </c>
    </row>
    <row r="60" spans="1:5" ht="65.25" customHeight="1" hidden="1">
      <c r="A60" s="56"/>
      <c r="B60" s="73" t="s">
        <v>392</v>
      </c>
      <c r="C60" s="55">
        <f>C105+C2273+C1124</f>
        <v>0</v>
      </c>
      <c r="D60" s="55">
        <f>D105+D2273+D1124</f>
        <v>0</v>
      </c>
      <c r="E60" s="55">
        <f>E105+E2273+E1124</f>
        <v>0</v>
      </c>
    </row>
    <row r="61" spans="1:5" ht="17.25" customHeight="1" hidden="1">
      <c r="A61" s="56"/>
      <c r="B61" s="53" t="s">
        <v>22</v>
      </c>
      <c r="C61" s="53">
        <f>C106+C779</f>
        <v>0</v>
      </c>
      <c r="D61" s="53">
        <f>D106+D779</f>
        <v>0</v>
      </c>
      <c r="E61" s="53">
        <f>E106+E779</f>
        <v>0</v>
      </c>
    </row>
    <row r="62" spans="1:5" ht="10.5" customHeight="1">
      <c r="A62" s="133"/>
      <c r="B62" s="85"/>
      <c r="C62" s="85"/>
      <c r="D62" s="85"/>
      <c r="E62" s="54"/>
    </row>
    <row r="63" spans="1:5" ht="21" customHeight="1">
      <c r="A63" s="56"/>
      <c r="B63" s="54" t="s">
        <v>443</v>
      </c>
      <c r="C63" s="54"/>
      <c r="D63" s="54"/>
      <c r="E63" s="54"/>
    </row>
    <row r="64" spans="1:5" ht="21" customHeight="1">
      <c r="A64" s="56"/>
      <c r="B64" s="54" t="s">
        <v>58</v>
      </c>
      <c r="C64" s="54">
        <f>SUM(C65:C86)-C66-C67-C68</f>
        <v>14126577</v>
      </c>
      <c r="D64" s="54">
        <f>SUM(D65:D86)-D66-D67-D68</f>
        <v>30532</v>
      </c>
      <c r="E64" s="54">
        <f>SUM(E65:E86)-E66-E67-E68</f>
        <v>14157109</v>
      </c>
    </row>
    <row r="65" spans="1:5" ht="15" customHeight="1">
      <c r="A65" s="56"/>
      <c r="B65" s="53" t="s">
        <v>4</v>
      </c>
      <c r="C65" s="53">
        <f>C110+C121+C182+C194+C171+C205+C230+C360+C695+C267+C386+C440+C242+C707+C452+C323+C480+C280+C579+C157+C414+C297+C374+C258+C665+C735+C499+C346+C400+C140+C721+C595+C313+C626+C531+C428+C514+C546+C563+C612+C681+C332+C752+C654+C641</f>
        <v>5765153</v>
      </c>
      <c r="D65" s="53">
        <f>D110+D121+D182+D194+D171+D205+D230+D360+D695+D267+D386+D440+D242+D707+D452+D323+D480+D280+D579+D157+D414+D297+D374+D258+D665+D735+D499+D346+D400+D140+D721+D595+D313+D626+D531+D428+D514+D546+D563+D612+D681+D332+D752+D654+D641</f>
        <v>30532</v>
      </c>
      <c r="E65" s="53">
        <f>E110+E121+E182+E194+E171+E205+E230+E360+E695+E267+E386+E440+E242+E707+E452+E323+E480+E280+E579+E157+E414+E297+E374+E258+E665+E735+E499+E346+E400+E140+E721+E595+E313+E626+E531+E428+E514+E546+E563+E612+E681+E332+E752+E654+E641</f>
        <v>5795685</v>
      </c>
    </row>
    <row r="66" spans="1:5" ht="13.5" customHeight="1">
      <c r="A66" s="56"/>
      <c r="B66" s="53" t="s">
        <v>472</v>
      </c>
      <c r="C66" s="53">
        <f>C65-C67-C68</f>
        <v>5745153</v>
      </c>
      <c r="D66" s="53">
        <f>D65-D67-D68</f>
        <v>30532</v>
      </c>
      <c r="E66" s="53">
        <f>E65-E67-E68</f>
        <v>5775685</v>
      </c>
    </row>
    <row r="67" spans="1:5" ht="12.75" customHeight="1">
      <c r="A67" s="56"/>
      <c r="B67" s="73" t="s">
        <v>6</v>
      </c>
      <c r="C67" s="53">
        <f>C196+C754</f>
        <v>20000</v>
      </c>
      <c r="D67" s="53">
        <f>D196+D754</f>
        <v>0</v>
      </c>
      <c r="E67" s="53">
        <f>E196+E754</f>
        <v>20000</v>
      </c>
    </row>
    <row r="68" spans="1:5" ht="24" customHeight="1" hidden="1">
      <c r="A68" s="56"/>
      <c r="B68" s="73" t="s">
        <v>464</v>
      </c>
      <c r="C68" s="53">
        <f>C516</f>
        <v>0</v>
      </c>
      <c r="D68" s="53">
        <f>D516</f>
        <v>0</v>
      </c>
      <c r="E68" s="53">
        <f>E516</f>
        <v>0</v>
      </c>
    </row>
    <row r="69" spans="1:5" ht="21.75" customHeight="1" hidden="1">
      <c r="A69" s="56"/>
      <c r="B69" s="53" t="s">
        <v>12</v>
      </c>
      <c r="C69" s="53">
        <f>C361+C387+C708+C481</f>
        <v>0</v>
      </c>
      <c r="D69" s="53">
        <f>D361+D387+D708+D481</f>
        <v>0</v>
      </c>
      <c r="E69" s="53">
        <f>E361+E387+E708+E481</f>
        <v>0</v>
      </c>
    </row>
    <row r="70" spans="1:5" ht="15.75" customHeight="1" hidden="1">
      <c r="A70" s="56"/>
      <c r="B70" s="53" t="s">
        <v>29</v>
      </c>
      <c r="C70" s="53">
        <f>C112</f>
        <v>0</v>
      </c>
      <c r="D70" s="53">
        <f>D112</f>
        <v>0</v>
      </c>
      <c r="E70" s="53">
        <f>E112</f>
        <v>0</v>
      </c>
    </row>
    <row r="71" spans="1:5" ht="12" customHeight="1">
      <c r="A71" s="56"/>
      <c r="B71" s="53" t="s">
        <v>59</v>
      </c>
      <c r="C71" s="53">
        <f>C111</f>
        <v>9360</v>
      </c>
      <c r="D71" s="53">
        <f>D111</f>
        <v>0</v>
      </c>
      <c r="E71" s="53">
        <f>E111</f>
        <v>9360</v>
      </c>
    </row>
    <row r="72" spans="1:5" ht="25.5" customHeight="1">
      <c r="A72" s="56"/>
      <c r="B72" s="53" t="s">
        <v>33</v>
      </c>
      <c r="C72" s="53">
        <f>C113+C698+C244+C518+C627+C429+C172+C738</f>
        <v>374</v>
      </c>
      <c r="D72" s="53">
        <f>D113+D698+D244+D518+D627+D429+D172+D738</f>
        <v>0</v>
      </c>
      <c r="E72" s="53">
        <f>E113+E698+E244+E518+E627+E429+E172+E738</f>
        <v>374</v>
      </c>
    </row>
    <row r="73" spans="1:5" ht="20.25" customHeight="1" hidden="1">
      <c r="A73" s="56"/>
      <c r="B73" s="73" t="s">
        <v>34</v>
      </c>
      <c r="C73" s="56">
        <f>C114</f>
        <v>0</v>
      </c>
      <c r="D73" s="56">
        <f>D114</f>
        <v>0</v>
      </c>
      <c r="E73" s="56">
        <f>E114</f>
        <v>0</v>
      </c>
    </row>
    <row r="74" spans="1:5" ht="15.75" customHeight="1">
      <c r="A74" s="56" t="s">
        <v>60</v>
      </c>
      <c r="B74" s="73" t="s">
        <v>8</v>
      </c>
      <c r="C74" s="56"/>
      <c r="D74" s="56"/>
      <c r="E74" s="56"/>
    </row>
    <row r="75" spans="1:5" ht="18" customHeight="1">
      <c r="A75" s="56"/>
      <c r="B75" s="73" t="s">
        <v>61</v>
      </c>
      <c r="C75" s="56">
        <f>C348+C300+C115+C362+C141+C173+C218+C375+C282</f>
        <v>325464</v>
      </c>
      <c r="D75" s="56">
        <f>D348+D300+D115+D362+D141+D173+D218+D375+D282</f>
        <v>0</v>
      </c>
      <c r="E75" s="56">
        <f>E348+E300+E115+E362+E141+E173+E218+E375+E282</f>
        <v>325464</v>
      </c>
    </row>
    <row r="76" spans="1:5" ht="27" customHeight="1">
      <c r="A76" s="56"/>
      <c r="B76" s="73" t="s">
        <v>62</v>
      </c>
      <c r="C76" s="53">
        <f>C736+C598+C500+C453+C643+C683</f>
        <v>61400</v>
      </c>
      <c r="D76" s="53">
        <f>D736+D598+D500+D453+D643+D683</f>
        <v>0</v>
      </c>
      <c r="E76" s="53">
        <f>E736+E598+E500+E453+E643+E683</f>
        <v>61400</v>
      </c>
    </row>
    <row r="77" spans="1:5" ht="34.5" customHeight="1">
      <c r="A77" s="131"/>
      <c r="B77" s="132" t="s">
        <v>14</v>
      </c>
      <c r="C77" s="53">
        <f>+C696+C388+C454+C709+C482+C581+C416+C668+C116+C158+C402+C142+C517+C740+C599+C722+C502+C628+C532+C642+C551+C566+C468+C613+C655</f>
        <v>3358732</v>
      </c>
      <c r="D77" s="53">
        <f>+D696+D388+D454+D709+D482+D581+D416+D668+D116+D158+D402+D142+D517+D740+D599+D722+D502+D628+D532+D642+D551+D566+D468+D613+D655</f>
        <v>0</v>
      </c>
      <c r="E77" s="53">
        <f>+E696+E388+E454+E709+E482+E581+E416+E668+E116+E158+E402+E142+E517+E740+E599+E722+E502+E628+E532+E642+E551+E566+E468+E613+E655</f>
        <v>3358732</v>
      </c>
    </row>
    <row r="78" spans="1:5" ht="14.25" customHeight="1" hidden="1">
      <c r="A78" s="131"/>
      <c r="B78" s="73" t="s">
        <v>17</v>
      </c>
      <c r="C78" s="53">
        <f>+C347</f>
        <v>0</v>
      </c>
      <c r="D78" s="53"/>
      <c r="E78" s="53">
        <f>C78+D78</f>
        <v>0</v>
      </c>
    </row>
    <row r="79" spans="1:5" ht="21.75" customHeight="1" hidden="1">
      <c r="A79" s="131"/>
      <c r="B79" s="53" t="s">
        <v>21</v>
      </c>
      <c r="C79" s="53">
        <f>C301+C117+C483</f>
        <v>0</v>
      </c>
      <c r="D79" s="53">
        <f>D301+D117+D483</f>
        <v>0</v>
      </c>
      <c r="E79" s="53">
        <f>E301+E117+E483</f>
        <v>0</v>
      </c>
    </row>
    <row r="80" spans="1:5" ht="19.5" customHeight="1" hidden="1">
      <c r="A80" s="131"/>
      <c r="B80" s="58" t="s">
        <v>35</v>
      </c>
      <c r="C80" s="53">
        <f>C119</f>
        <v>0</v>
      </c>
      <c r="D80" s="53">
        <f>D119</f>
        <v>0</v>
      </c>
      <c r="E80" s="53">
        <f>E119</f>
        <v>0</v>
      </c>
    </row>
    <row r="81" spans="1:5" ht="1.5" customHeight="1">
      <c r="A81" s="131"/>
      <c r="B81" s="73" t="s">
        <v>24</v>
      </c>
      <c r="C81" s="53"/>
      <c r="D81" s="53"/>
      <c r="E81" s="53"/>
    </row>
    <row r="82" spans="1:5" ht="13.5" customHeight="1">
      <c r="A82" s="56"/>
      <c r="B82" s="53" t="s">
        <v>26</v>
      </c>
      <c r="C82" s="53">
        <f>C118+C389+C283+C582+C484+C184+C417+C376+C667+C739+C349+C143+C269+C723+C519++C245+C207+C363+C597+C430+C298</f>
        <v>231762</v>
      </c>
      <c r="D82" s="53">
        <f>D118+D389+D283+D582+D484+D184+D417+D376+D667+D739+D349+D143+D269+D723+D519++D245+D207+D363+D597+D430+D298</f>
        <v>0</v>
      </c>
      <c r="E82" s="53">
        <f>E118+E389+E283+E582+E484+E184+E417+E376+E667+E739+E349+E143+E269+E723+E519++E245+E207+E363+E597+E430+E298</f>
        <v>231762</v>
      </c>
    </row>
    <row r="83" spans="1:5" ht="13.5" customHeight="1">
      <c r="A83" s="56"/>
      <c r="B83" s="53" t="s">
        <v>63</v>
      </c>
      <c r="C83" s="56">
        <f>C120+C270+C364+C697+C455+C390+C710+C325+C485+C284+C583+C441+C418+C669+C600+C741+C404+C503+C160+C351+C144+C724+C520+C629+C534+C246+C219+C431+C552+C614+C567+C684+C469</f>
        <v>4365526</v>
      </c>
      <c r="D83" s="56">
        <f>D120+D270+D364+D697+D455+D390+D710+D325+D485+D284+D583+D441+D418+D669+D600+D741+D404+D503+D160+D351+D144+D724+D520+D629+D534+D246+D219+D431+D552+D614+D567+D684+D469</f>
        <v>0</v>
      </c>
      <c r="E83" s="56">
        <f>E120+E270+E364+E697+E455+E390+E710+E325+E485+E284+E583+E441+E418+E669+E600+E741+E404+E503+E160+E351+E144+E724+E520+E629+E534+E246+E219+E431+E552+E614+E567+E684+E469</f>
        <v>4365526</v>
      </c>
    </row>
    <row r="84" spans="1:5" ht="23.25" customHeight="1" hidden="1">
      <c r="A84" s="56"/>
      <c r="B84" s="53" t="s">
        <v>64</v>
      </c>
      <c r="C84" s="56">
        <f>C268</f>
        <v>0</v>
      </c>
      <c r="D84" s="56"/>
      <c r="E84" s="53">
        <f>C84+D84</f>
        <v>0</v>
      </c>
    </row>
    <row r="85" spans="1:5" ht="16.5" customHeight="1" hidden="1">
      <c r="A85" s="56"/>
      <c r="B85" s="134" t="s">
        <v>65</v>
      </c>
      <c r="C85" s="56">
        <f>C121+C197+C206+C183</f>
        <v>0</v>
      </c>
      <c r="D85" s="57"/>
      <c r="E85" s="53">
        <f>C85+D85</f>
        <v>0</v>
      </c>
    </row>
    <row r="86" spans="1:5" ht="16.5" customHeight="1">
      <c r="A86" s="56"/>
      <c r="B86" s="53" t="s">
        <v>66</v>
      </c>
      <c r="C86" s="56">
        <f>C122+C208+C231+C159+C299+C259+C145+C243+C486+C533+C324+C285+C755</f>
        <v>8806</v>
      </c>
      <c r="D86" s="56">
        <f>D122+D208+D231+D159+D299+D259+D145+D243+D486+D533+D324+D285+D755</f>
        <v>0</v>
      </c>
      <c r="E86" s="56">
        <f>E122+E208+E231+E159+E299+E259+E145+E243+E486+E533+E324+E285+E755</f>
        <v>8806</v>
      </c>
    </row>
    <row r="87" spans="1:5" ht="21" customHeight="1">
      <c r="A87" s="56"/>
      <c r="B87" s="53"/>
      <c r="C87" s="57"/>
      <c r="D87" s="57"/>
      <c r="E87" s="57"/>
    </row>
    <row r="88" spans="1:5" ht="16.5" customHeight="1">
      <c r="A88" s="56"/>
      <c r="B88" s="54" t="s">
        <v>67</v>
      </c>
      <c r="C88" s="54">
        <f>C89+C104+C106+C105</f>
        <v>14126577</v>
      </c>
      <c r="D88" s="54">
        <f>D89+D104+D106+D105</f>
        <v>30532</v>
      </c>
      <c r="E88" s="54">
        <f>E89+E104+E106+E105</f>
        <v>14157109</v>
      </c>
    </row>
    <row r="89" spans="1:5" ht="16.5" customHeight="1">
      <c r="A89" s="56"/>
      <c r="B89" s="54" t="s">
        <v>43</v>
      </c>
      <c r="C89" s="54">
        <f>C90+C92+C93+C94+C96+C95+C101+C98+C99+C97+C102+C100+C103</f>
        <v>8350712</v>
      </c>
      <c r="D89" s="54">
        <f>D90+D92+D93+D94+D96+D95+D101+D98+D99+D97+D102+D100+D103</f>
        <v>22021</v>
      </c>
      <c r="E89" s="54">
        <f>E90+E92+E93+E94+E96+E95+E101+E98+E99+E97+E102+E100+E103</f>
        <v>8372733</v>
      </c>
    </row>
    <row r="90" spans="1:5" ht="16.5" customHeight="1">
      <c r="A90" s="56"/>
      <c r="B90" s="53" t="s">
        <v>487</v>
      </c>
      <c r="C90" s="53">
        <f>+C126+C188+C202+C445+C212+C489+C274+C262+C305+C355+C459+C289+C587+C328+C422+C604+C745+C250+C701+C407+C164+C176+C149+C317+C633+C537+C714+C367+C222+C524+C434+C617+C571+C673+C507+C473+C341+C759+C688+C658+C646</f>
        <v>2644021</v>
      </c>
      <c r="D90" s="53">
        <f>+D126+D188+D202+D445+D212+D489+D274+D262+D305+D355+D459+D289+D587+D328+D422+D604+D745+D250+D701+D407+D164+D176+D149+D317+D633+D537+D714+D367+D222+D524+D434+D617+D571+D673+D507+D473+D341+D759+D688+D658+D646</f>
        <v>17658</v>
      </c>
      <c r="E90" s="53">
        <f>+E126+E188+E202+E445+E212+E489+E274+E262+E305+E355+E459+E289+E587+E328+E422+E604+E745+E250+E701+E407+E164+E176+E149+E317+E633+E537+E714+E367+E222+E524+E434+E617+E571+E673+E507+E473+E341+E759+E688+E658+E646</f>
        <v>2661679</v>
      </c>
    </row>
    <row r="91" spans="1:5" ht="16.5" customHeight="1">
      <c r="A91" s="56"/>
      <c r="B91" s="55" t="s">
        <v>344</v>
      </c>
      <c r="C91" s="55">
        <f>C127+C275+C368+C702+C460+C446+C490+C290+C588+C423+C674+C165+C408+C177+C746+C605+C634+C538+C150+C435+C618+C474+C251+C318+C659+C647</f>
        <v>1140322</v>
      </c>
      <c r="D91" s="55">
        <f>D127+D275+D368+D702+D460+D446+D490+D290+D588+D423+D674+D165+D408+D177+D746+D605+D634+D538+D150+D435+D618+D474+D251+D318+D659+D647</f>
        <v>0</v>
      </c>
      <c r="E91" s="55">
        <f>E127+E275+E368+E702+E460+E446+E490+E290+E588+E423+E674+E165+E408+E177+E746+E605+E634+E538+E150+E435+E618+E474+E251+E318+E659+E647</f>
        <v>1140322</v>
      </c>
    </row>
    <row r="92" spans="1:5" ht="16.5" customHeight="1" hidden="1">
      <c r="A92" s="56"/>
      <c r="B92" s="53" t="s">
        <v>46</v>
      </c>
      <c r="C92" s="53">
        <f>C189</f>
        <v>0</v>
      </c>
      <c r="D92" s="53">
        <f>D189</f>
        <v>0</v>
      </c>
      <c r="E92" s="53">
        <f>E189</f>
        <v>0</v>
      </c>
    </row>
    <row r="93" spans="1:5" ht="16.5" customHeight="1">
      <c r="A93" s="56"/>
      <c r="B93" s="53" t="s">
        <v>381</v>
      </c>
      <c r="C93" s="53">
        <f>C128+C213+C715+C491+C381+C291+C589+C329+C252+C224+C606</f>
        <v>3356687</v>
      </c>
      <c r="D93" s="53">
        <f>D128+D213+D715+D491+D381+D291+D589+D329+D252+D224+D606</f>
        <v>0</v>
      </c>
      <c r="E93" s="53">
        <f>E128+E213+E715+E491+E381+E291+E589+E329+E252+E224+E606</f>
        <v>3356687</v>
      </c>
    </row>
    <row r="94" spans="1:5" ht="16.5" customHeight="1">
      <c r="A94" s="56"/>
      <c r="B94" s="53" t="s">
        <v>362</v>
      </c>
      <c r="C94" s="53">
        <f>C461+C132+C306+C475</f>
        <v>245080</v>
      </c>
      <c r="D94" s="53">
        <f>D461+D132+D306+D475</f>
        <v>0</v>
      </c>
      <c r="E94" s="53">
        <f>E461+E132+E306+E475</f>
        <v>245080</v>
      </c>
    </row>
    <row r="95" spans="1:5" ht="16.5" customHeight="1">
      <c r="A95" s="133"/>
      <c r="B95" s="73" t="s">
        <v>48</v>
      </c>
      <c r="C95" s="53">
        <f>C307+C134+C493+C447</f>
        <v>2490</v>
      </c>
      <c r="D95" s="53">
        <f>D307+D134+D493+D447</f>
        <v>0</v>
      </c>
      <c r="E95" s="53">
        <f>E307+E134+E493+E447</f>
        <v>2490</v>
      </c>
    </row>
    <row r="96" spans="1:5" ht="53.25" customHeight="1">
      <c r="A96" s="133"/>
      <c r="B96" s="82" t="s">
        <v>524</v>
      </c>
      <c r="C96" s="55">
        <f>+C370+C704+C397+C293+C591+C425+C608+C410+C167+C527+C636+C731+C494+C717+C510+C648+C558+C574+C540</f>
        <v>1917162</v>
      </c>
      <c r="D96" s="55">
        <f>+D370+D704+D397+D293+D591+D425+D608+D410+D167+D527+D636+D731+D494+D717+D510+D648+D558+D574+D540</f>
        <v>0</v>
      </c>
      <c r="E96" s="55">
        <f>+E370+E704+E397+E293+E591+E425+E608+E410+E167+E527+E636+E731+E494+E717+E510+E648+E558+E574+E540</f>
        <v>1917162</v>
      </c>
    </row>
    <row r="97" spans="1:5" ht="28.5" customHeight="1">
      <c r="A97" s="133"/>
      <c r="B97" s="84" t="s">
        <v>484</v>
      </c>
      <c r="C97" s="58">
        <f>C136+C761</f>
        <v>385</v>
      </c>
      <c r="D97" s="58">
        <f>D136+D761</f>
        <v>0</v>
      </c>
      <c r="E97" s="58">
        <f>E136+E761</f>
        <v>385</v>
      </c>
    </row>
    <row r="98" spans="1:5" ht="25.5" customHeight="1">
      <c r="A98" s="133"/>
      <c r="B98" s="82" t="s">
        <v>394</v>
      </c>
      <c r="C98" s="53">
        <f>C168+C152+C677+C620+C748</f>
        <v>41264</v>
      </c>
      <c r="D98" s="53">
        <f>D168+D152+D677+D620+D748</f>
        <v>0</v>
      </c>
      <c r="E98" s="53">
        <f>E168+E152+E677+E620+E748</f>
        <v>41264</v>
      </c>
    </row>
    <row r="99" spans="1:5" ht="44.25" customHeight="1">
      <c r="A99" s="133"/>
      <c r="B99" s="73" t="s">
        <v>70</v>
      </c>
      <c r="C99" s="53">
        <f>C462</f>
        <v>2881</v>
      </c>
      <c r="D99" s="53">
        <f>D462</f>
        <v>0</v>
      </c>
      <c r="E99" s="53">
        <f>E462</f>
        <v>2881</v>
      </c>
    </row>
    <row r="100" spans="1:5" ht="0.75" customHeight="1">
      <c r="A100" s="133"/>
      <c r="B100" s="73" t="s">
        <v>53</v>
      </c>
      <c r="C100" s="53">
        <f>+C153+C575+C621+C476+C254</f>
        <v>0</v>
      </c>
      <c r="D100" s="53">
        <f>+D153+D575+D621+D476+D254</f>
        <v>0</v>
      </c>
      <c r="E100" s="53">
        <f>+E153+E575+E621+E476+E254</f>
        <v>0</v>
      </c>
    </row>
    <row r="101" spans="1:5" ht="43.5" customHeight="1">
      <c r="A101" s="133"/>
      <c r="B101" s="73" t="s">
        <v>485</v>
      </c>
      <c r="C101" s="53">
        <f>C135+C541+C559+C649+C660+C622</f>
        <v>48228</v>
      </c>
      <c r="D101" s="53">
        <f>D135+D541+D559+D649+D660+D622</f>
        <v>4363</v>
      </c>
      <c r="E101" s="53">
        <f>E135+E541+E559+E649+E660+E622</f>
        <v>52591</v>
      </c>
    </row>
    <row r="102" spans="1:5" ht="19.5" customHeight="1">
      <c r="A102" s="133"/>
      <c r="B102" s="73" t="s">
        <v>71</v>
      </c>
      <c r="C102" s="53">
        <f>C637+C542+C676</f>
        <v>83708</v>
      </c>
      <c r="D102" s="53">
        <f>D637+D542+D676</f>
        <v>0</v>
      </c>
      <c r="E102" s="53">
        <f>E637+E542+E676</f>
        <v>83708</v>
      </c>
    </row>
    <row r="103" spans="1:5" ht="19.5" customHeight="1">
      <c r="A103" s="133"/>
      <c r="B103" s="73" t="s">
        <v>449</v>
      </c>
      <c r="C103" s="53">
        <f>C762</f>
        <v>8806</v>
      </c>
      <c r="D103" s="53">
        <f>D762</f>
        <v>0</v>
      </c>
      <c r="E103" s="53">
        <f>E762</f>
        <v>8806</v>
      </c>
    </row>
    <row r="104" spans="1:5" ht="15.75" customHeight="1">
      <c r="A104" s="56"/>
      <c r="B104" s="54" t="s">
        <v>57</v>
      </c>
      <c r="C104" s="54">
        <f>C133+C178+C234+C276+C356+C369+C703+C396+C448+C253+C716+C292+C590+C263+C424+C675+C607+C747+C509+C166+C409+C151+C492+C225+C526+C730+C309+C635+C539+C650+C557+C573+C619+C436+C691+C342+C760+C661</f>
        <v>5775865</v>
      </c>
      <c r="D104" s="54">
        <f>D133+D178+D234+D276+D356+D369+D703+D396+D448+D253+D716+D292+D590+D263+D424+D675+D607+D747+D509+D166+D409+D151+D492+D225+D526+D730+D309+D635+D539+D650+D557+D573+D619+D436+D691+D342+D760+D661</f>
        <v>8511</v>
      </c>
      <c r="E104" s="54">
        <f>E133+E178+E234+E276+E356+E369+E703+E396+E448+E253+E716+E292+E590+E263+E424+E675+E607+E747+E509+E166+E409+E151+E492+E225+E526+E730+E309+E635+E539+E650+E557+E573+E619+E436+E691+E342+E760+E661</f>
        <v>5784376</v>
      </c>
    </row>
    <row r="105" spans="1:5" ht="39.75" customHeight="1" hidden="1">
      <c r="A105" s="56"/>
      <c r="B105" s="73" t="s">
        <v>392</v>
      </c>
      <c r="C105" s="53">
        <f>C255</f>
        <v>0</v>
      </c>
      <c r="D105" s="53">
        <f>D255</f>
        <v>0</v>
      </c>
      <c r="E105" s="53">
        <f>E255</f>
        <v>0</v>
      </c>
    </row>
    <row r="106" spans="1:5" ht="21.75" customHeight="1" hidden="1">
      <c r="A106" s="56"/>
      <c r="B106" s="53" t="s">
        <v>22</v>
      </c>
      <c r="C106" s="53">
        <f>C235</f>
        <v>0</v>
      </c>
      <c r="D106" s="53">
        <f>D235</f>
        <v>0</v>
      </c>
      <c r="E106" s="53">
        <f>E235</f>
        <v>0</v>
      </c>
    </row>
    <row r="107" spans="1:5" ht="12" customHeight="1">
      <c r="A107" s="133"/>
      <c r="B107" s="262"/>
      <c r="C107" s="55"/>
      <c r="D107" s="55"/>
      <c r="E107" s="54"/>
    </row>
    <row r="108" spans="1:5" ht="25.5" customHeight="1">
      <c r="A108" s="57" t="s">
        <v>72</v>
      </c>
      <c r="B108" s="59" t="s">
        <v>442</v>
      </c>
      <c r="C108" s="53"/>
      <c r="D108" s="53"/>
      <c r="E108" s="54"/>
    </row>
    <row r="109" spans="1:5" ht="13.5" customHeight="1">
      <c r="A109" s="56"/>
      <c r="B109" s="54" t="s">
        <v>58</v>
      </c>
      <c r="C109" s="54">
        <f>C110+C118+C120+C113+C121+C122+C112+C111+C114+C116+C115+C117+C119</f>
        <v>2083191</v>
      </c>
      <c r="D109" s="54">
        <f>D110+D118+D120+D113+D121+D122+D112+D111+D114+D116+D115+D117+D119</f>
        <v>12763</v>
      </c>
      <c r="E109" s="54">
        <f>E110+E118+E120+E113+E121+E122+E112+E111+E114+E116+E115+E117+E119</f>
        <v>2095954</v>
      </c>
    </row>
    <row r="110" spans="1:5" ht="13.5" customHeight="1">
      <c r="A110" s="56"/>
      <c r="B110" s="53" t="s">
        <v>73</v>
      </c>
      <c r="C110" s="53">
        <v>1838561</v>
      </c>
      <c r="D110" s="53">
        <v>12763</v>
      </c>
      <c r="E110" s="53">
        <f aca="true" t="shared" si="1" ref="E110:E122">C110+D110</f>
        <v>1851324</v>
      </c>
    </row>
    <row r="111" spans="1:5" ht="13.5" customHeight="1">
      <c r="A111" s="56"/>
      <c r="B111" s="53" t="s">
        <v>59</v>
      </c>
      <c r="C111" s="53">
        <v>9360</v>
      </c>
      <c r="D111" s="53">
        <v>0</v>
      </c>
      <c r="E111" s="53">
        <f t="shared" si="1"/>
        <v>9360</v>
      </c>
    </row>
    <row r="112" spans="1:5" ht="13.5" customHeight="1" hidden="1">
      <c r="A112" s="56"/>
      <c r="B112" s="53" t="s">
        <v>29</v>
      </c>
      <c r="C112" s="53"/>
      <c r="D112" s="53"/>
      <c r="E112" s="53">
        <f t="shared" si="1"/>
        <v>0</v>
      </c>
    </row>
    <row r="113" spans="1:5" ht="18.75" customHeight="1">
      <c r="A113" s="56"/>
      <c r="B113" s="53" t="s">
        <v>74</v>
      </c>
      <c r="C113" s="53">
        <v>374</v>
      </c>
      <c r="D113" s="53">
        <v>0</v>
      </c>
      <c r="E113" s="53">
        <f t="shared" si="1"/>
        <v>374</v>
      </c>
    </row>
    <row r="114" spans="1:5" ht="25.5" customHeight="1" hidden="1">
      <c r="A114" s="56"/>
      <c r="B114" s="73" t="s">
        <v>34</v>
      </c>
      <c r="C114" s="53"/>
      <c r="D114" s="53"/>
      <c r="E114" s="53">
        <f t="shared" si="1"/>
        <v>0</v>
      </c>
    </row>
    <row r="115" spans="1:5" ht="18.75" customHeight="1" hidden="1">
      <c r="A115" s="56"/>
      <c r="B115" s="73" t="s">
        <v>61</v>
      </c>
      <c r="C115" s="53">
        <v>0</v>
      </c>
      <c r="D115" s="53">
        <v>0</v>
      </c>
      <c r="E115" s="53">
        <f t="shared" si="1"/>
        <v>0</v>
      </c>
    </row>
    <row r="116" spans="1:5" ht="12.75" customHeight="1" hidden="1">
      <c r="A116" s="56"/>
      <c r="B116" s="132" t="s">
        <v>14</v>
      </c>
      <c r="C116" s="53"/>
      <c r="D116" s="53"/>
      <c r="E116" s="53">
        <f t="shared" si="1"/>
        <v>0</v>
      </c>
    </row>
    <row r="117" spans="1:5" ht="19.5" customHeight="1" hidden="1">
      <c r="A117" s="56"/>
      <c r="B117" s="132" t="s">
        <v>21</v>
      </c>
      <c r="C117" s="53">
        <v>0</v>
      </c>
      <c r="D117" s="53">
        <v>0</v>
      </c>
      <c r="E117" s="53">
        <f t="shared" si="1"/>
        <v>0</v>
      </c>
    </row>
    <row r="118" spans="1:5" ht="13.5" customHeight="1">
      <c r="A118" s="56"/>
      <c r="B118" s="53" t="s">
        <v>26</v>
      </c>
      <c r="C118" s="53">
        <v>200278</v>
      </c>
      <c r="D118" s="53">
        <v>0</v>
      </c>
      <c r="E118" s="53">
        <f t="shared" si="1"/>
        <v>200278</v>
      </c>
    </row>
    <row r="119" spans="1:5" ht="1.5" customHeight="1">
      <c r="A119" s="56"/>
      <c r="B119" s="58" t="s">
        <v>35</v>
      </c>
      <c r="C119" s="53">
        <v>0</v>
      </c>
      <c r="D119" s="53">
        <v>0</v>
      </c>
      <c r="E119" s="53">
        <f t="shared" si="1"/>
        <v>0</v>
      </c>
    </row>
    <row r="120" spans="1:5" ht="12.75" customHeight="1">
      <c r="A120" s="56"/>
      <c r="B120" s="53" t="s">
        <v>63</v>
      </c>
      <c r="C120" s="53">
        <v>34618</v>
      </c>
      <c r="D120" s="55">
        <v>0</v>
      </c>
      <c r="E120" s="53">
        <f t="shared" si="1"/>
        <v>34618</v>
      </c>
    </row>
    <row r="121" spans="1:5" ht="27" customHeight="1" hidden="1">
      <c r="A121" s="56"/>
      <c r="B121" s="134" t="s">
        <v>65</v>
      </c>
      <c r="C121" s="53"/>
      <c r="D121" s="53"/>
      <c r="E121" s="54">
        <f t="shared" si="1"/>
        <v>0</v>
      </c>
    </row>
    <row r="122" spans="1:5" ht="2.25" customHeight="1" hidden="1">
      <c r="A122" s="56"/>
      <c r="B122" s="53" t="s">
        <v>66</v>
      </c>
      <c r="C122" s="53">
        <v>0</v>
      </c>
      <c r="D122" s="53">
        <v>0</v>
      </c>
      <c r="E122" s="53">
        <f t="shared" si="1"/>
        <v>0</v>
      </c>
    </row>
    <row r="123" spans="1:5" ht="13.5" customHeight="1">
      <c r="A123" s="263"/>
      <c r="B123" s="261"/>
      <c r="C123" s="261"/>
      <c r="D123" s="261"/>
      <c r="E123" s="54"/>
    </row>
    <row r="124" spans="1:5" ht="13.5" customHeight="1">
      <c r="A124" s="56"/>
      <c r="B124" s="54" t="s">
        <v>75</v>
      </c>
      <c r="C124" s="57">
        <f>C125+C133</f>
        <v>2083191</v>
      </c>
      <c r="D124" s="57">
        <f>D125+D133</f>
        <v>12763</v>
      </c>
      <c r="E124" s="57">
        <f>E125+E133</f>
        <v>2095954</v>
      </c>
    </row>
    <row r="125" spans="1:5" ht="13.5" customHeight="1">
      <c r="A125" s="56"/>
      <c r="B125" s="53" t="s">
        <v>43</v>
      </c>
      <c r="C125" s="53">
        <f>C126+C128+C131+C132+C135+C134+C136</f>
        <v>2060118</v>
      </c>
      <c r="D125" s="53">
        <f>D126+D128+D131+D132+D135+D134+D136</f>
        <v>12763</v>
      </c>
      <c r="E125" s="53">
        <f>E126+E128+E131+E132+E135+E134+E136</f>
        <v>2072881</v>
      </c>
    </row>
    <row r="126" spans="1:5" ht="13.5" customHeight="1">
      <c r="A126" s="56"/>
      <c r="B126" s="53" t="s">
        <v>487</v>
      </c>
      <c r="C126" s="53">
        <v>2053953</v>
      </c>
      <c r="D126" s="53">
        <v>8400</v>
      </c>
      <c r="E126" s="53">
        <f aca="true" t="shared" si="2" ref="E126:E136">C126+D126</f>
        <v>2062353</v>
      </c>
    </row>
    <row r="127" spans="1:5" ht="13.5" customHeight="1">
      <c r="A127" s="60"/>
      <c r="B127" s="55" t="s">
        <v>44</v>
      </c>
      <c r="C127" s="55">
        <v>1041817</v>
      </c>
      <c r="D127" s="55">
        <v>0</v>
      </c>
      <c r="E127" s="53">
        <f t="shared" si="2"/>
        <v>1041817</v>
      </c>
    </row>
    <row r="128" spans="1:5" ht="12.75" customHeight="1" hidden="1">
      <c r="A128" s="56"/>
      <c r="B128" s="53" t="s">
        <v>45</v>
      </c>
      <c r="C128" s="53">
        <v>0</v>
      </c>
      <c r="D128" s="53">
        <v>0</v>
      </c>
      <c r="E128" s="53">
        <f t="shared" si="2"/>
        <v>0</v>
      </c>
    </row>
    <row r="129" spans="1:5" ht="11.25" customHeight="1" hidden="1">
      <c r="A129" s="56"/>
      <c r="B129" s="55" t="s">
        <v>395</v>
      </c>
      <c r="C129" s="55">
        <v>0</v>
      </c>
      <c r="D129" s="55">
        <v>0</v>
      </c>
      <c r="E129" s="55">
        <f t="shared" si="2"/>
        <v>0</v>
      </c>
    </row>
    <row r="130" spans="1:5" ht="12.75" customHeight="1" hidden="1">
      <c r="A130" s="56"/>
      <c r="B130" s="55" t="s">
        <v>496</v>
      </c>
      <c r="C130" s="55">
        <v>0</v>
      </c>
      <c r="D130" s="55">
        <v>0</v>
      </c>
      <c r="E130" s="53">
        <f t="shared" si="2"/>
        <v>0</v>
      </c>
    </row>
    <row r="131" spans="1:5" ht="0.75" customHeight="1">
      <c r="A131" s="56"/>
      <c r="B131" s="53" t="s">
        <v>50</v>
      </c>
      <c r="C131" s="53">
        <v>0</v>
      </c>
      <c r="D131" s="53"/>
      <c r="E131" s="53">
        <f t="shared" si="2"/>
        <v>0</v>
      </c>
    </row>
    <row r="132" spans="1:5" ht="13.5" customHeight="1">
      <c r="A132" s="56"/>
      <c r="B132" s="53" t="s">
        <v>362</v>
      </c>
      <c r="C132" s="55">
        <v>2800</v>
      </c>
      <c r="D132" s="55">
        <v>0</v>
      </c>
      <c r="E132" s="53">
        <f t="shared" si="2"/>
        <v>2800</v>
      </c>
    </row>
    <row r="133" spans="1:5" ht="12" customHeight="1">
      <c r="A133" s="56"/>
      <c r="B133" s="53" t="s">
        <v>57</v>
      </c>
      <c r="C133" s="53">
        <v>23073</v>
      </c>
      <c r="D133" s="53">
        <v>0</v>
      </c>
      <c r="E133" s="53">
        <f t="shared" si="2"/>
        <v>23073</v>
      </c>
    </row>
    <row r="134" spans="1:5" ht="1.5" customHeight="1">
      <c r="A134" s="56"/>
      <c r="B134" s="53" t="s">
        <v>76</v>
      </c>
      <c r="C134" s="53">
        <v>0</v>
      </c>
      <c r="D134" s="53"/>
      <c r="E134" s="53">
        <f t="shared" si="2"/>
        <v>0</v>
      </c>
    </row>
    <row r="135" spans="1:5" ht="39" customHeight="1">
      <c r="A135" s="56"/>
      <c r="B135" s="73" t="s">
        <v>485</v>
      </c>
      <c r="C135" s="53">
        <v>2980</v>
      </c>
      <c r="D135" s="53">
        <v>4363</v>
      </c>
      <c r="E135" s="53">
        <f t="shared" si="2"/>
        <v>7343</v>
      </c>
    </row>
    <row r="136" spans="1:5" ht="27.75" customHeight="1">
      <c r="A136" s="56"/>
      <c r="B136" s="82" t="s">
        <v>528</v>
      </c>
      <c r="C136" s="53">
        <v>385</v>
      </c>
      <c r="D136" s="53">
        <v>0</v>
      </c>
      <c r="E136" s="53">
        <f t="shared" si="2"/>
        <v>385</v>
      </c>
    </row>
    <row r="137" spans="1:5" ht="0.75" customHeight="1">
      <c r="A137" s="56"/>
      <c r="B137" s="53"/>
      <c r="C137" s="53"/>
      <c r="D137" s="53"/>
      <c r="E137" s="54"/>
    </row>
    <row r="138" spans="1:5" ht="13.5" customHeight="1" hidden="1">
      <c r="A138" s="57" t="s">
        <v>396</v>
      </c>
      <c r="B138" s="59" t="s">
        <v>397</v>
      </c>
      <c r="C138" s="53"/>
      <c r="D138" s="53"/>
      <c r="E138" s="54"/>
    </row>
    <row r="139" spans="1:5" ht="13.5" customHeight="1" hidden="1">
      <c r="A139" s="56"/>
      <c r="B139" s="54" t="s">
        <v>58</v>
      </c>
      <c r="C139" s="54">
        <f>C140+C143+C144+C145+C142+C141</f>
        <v>0</v>
      </c>
      <c r="D139" s="54">
        <f>D140+D143+D144+D145+D142+D141</f>
        <v>0</v>
      </c>
      <c r="E139" s="54">
        <f>E140+E143+E144+E145+E142+E141</f>
        <v>0</v>
      </c>
    </row>
    <row r="140" spans="1:5" ht="13.5" customHeight="1" hidden="1">
      <c r="A140" s="56"/>
      <c r="B140" s="53" t="s">
        <v>73</v>
      </c>
      <c r="C140" s="53">
        <v>0</v>
      </c>
      <c r="D140" s="53">
        <v>0</v>
      </c>
      <c r="E140" s="53">
        <f aca="true" t="shared" si="3" ref="E140:E145">C140+D140</f>
        <v>0</v>
      </c>
    </row>
    <row r="141" spans="1:5" ht="24" customHeight="1" hidden="1">
      <c r="A141" s="56"/>
      <c r="B141" s="73" t="s">
        <v>61</v>
      </c>
      <c r="C141" s="53">
        <v>0</v>
      </c>
      <c r="D141" s="53">
        <v>0</v>
      </c>
      <c r="E141" s="53">
        <f t="shared" si="3"/>
        <v>0</v>
      </c>
    </row>
    <row r="142" spans="1:5" ht="13.5" customHeight="1" hidden="1">
      <c r="A142" s="56"/>
      <c r="B142" s="132" t="s">
        <v>14</v>
      </c>
      <c r="C142" s="53">
        <v>0</v>
      </c>
      <c r="D142" s="53">
        <v>0</v>
      </c>
      <c r="E142" s="53">
        <f t="shared" si="3"/>
        <v>0</v>
      </c>
    </row>
    <row r="143" spans="1:5" ht="13.5" customHeight="1" hidden="1">
      <c r="A143" s="56"/>
      <c r="B143" s="53" t="s">
        <v>77</v>
      </c>
      <c r="C143" s="53">
        <v>0</v>
      </c>
      <c r="D143" s="53"/>
      <c r="E143" s="53">
        <f t="shared" si="3"/>
        <v>0</v>
      </c>
    </row>
    <row r="144" spans="1:5" ht="13.5" customHeight="1" hidden="1">
      <c r="A144" s="56"/>
      <c r="B144" s="53" t="s">
        <v>63</v>
      </c>
      <c r="C144" s="53">
        <v>0</v>
      </c>
      <c r="D144" s="53"/>
      <c r="E144" s="53">
        <f t="shared" si="3"/>
        <v>0</v>
      </c>
    </row>
    <row r="145" spans="1:5" ht="13.5" customHeight="1" hidden="1">
      <c r="A145" s="56"/>
      <c r="B145" s="53" t="s">
        <v>66</v>
      </c>
      <c r="C145" s="53">
        <v>0</v>
      </c>
      <c r="D145" s="53"/>
      <c r="E145" s="53">
        <f t="shared" si="3"/>
        <v>0</v>
      </c>
    </row>
    <row r="146" spans="1:5" ht="9.75" customHeight="1" hidden="1">
      <c r="A146" s="263"/>
      <c r="B146" s="261"/>
      <c r="C146" s="261"/>
      <c r="D146" s="261"/>
      <c r="E146" s="54"/>
    </row>
    <row r="147" spans="1:5" ht="13.5" customHeight="1" hidden="1">
      <c r="A147" s="56"/>
      <c r="B147" s="54" t="s">
        <v>75</v>
      </c>
      <c r="C147" s="57">
        <f>C148+C151</f>
        <v>0</v>
      </c>
      <c r="D147" s="57">
        <f>D148+D151</f>
        <v>0</v>
      </c>
      <c r="E147" s="57">
        <f>E148+E151</f>
        <v>0</v>
      </c>
    </row>
    <row r="148" spans="1:5" ht="13.5" customHeight="1" hidden="1">
      <c r="A148" s="56"/>
      <c r="B148" s="53" t="s">
        <v>43</v>
      </c>
      <c r="C148" s="53">
        <f>C149+C152+C153</f>
        <v>0</v>
      </c>
      <c r="D148" s="53">
        <f>D149+D152+D153</f>
        <v>0</v>
      </c>
      <c r="E148" s="53">
        <f>E149+E152+E153</f>
        <v>0</v>
      </c>
    </row>
    <row r="149" spans="1:5" ht="13.5" customHeight="1" hidden="1">
      <c r="A149" s="56"/>
      <c r="B149" s="53" t="s">
        <v>487</v>
      </c>
      <c r="C149" s="53">
        <v>0</v>
      </c>
      <c r="D149" s="53">
        <v>0</v>
      </c>
      <c r="E149" s="53">
        <f>C149+D149</f>
        <v>0</v>
      </c>
    </row>
    <row r="150" spans="1:5" ht="13.5" customHeight="1" hidden="1">
      <c r="A150" s="56"/>
      <c r="B150" s="53" t="s">
        <v>44</v>
      </c>
      <c r="C150" s="55">
        <v>0</v>
      </c>
      <c r="D150" s="55">
        <v>0</v>
      </c>
      <c r="E150" s="55">
        <f>C150+D150</f>
        <v>0</v>
      </c>
    </row>
    <row r="151" spans="1:5" ht="13.5" customHeight="1" hidden="1">
      <c r="A151" s="56"/>
      <c r="B151" s="53" t="s">
        <v>57</v>
      </c>
      <c r="C151" s="53">
        <v>0</v>
      </c>
      <c r="D151" s="53"/>
      <c r="E151" s="53">
        <f>C151+D151</f>
        <v>0</v>
      </c>
    </row>
    <row r="152" spans="1:5" ht="13.5" customHeight="1" hidden="1">
      <c r="A152" s="56"/>
      <c r="B152" s="82" t="s">
        <v>69</v>
      </c>
      <c r="C152" s="55">
        <v>0</v>
      </c>
      <c r="D152" s="55">
        <v>0</v>
      </c>
      <c r="E152" s="55">
        <f>C152+D152</f>
        <v>0</v>
      </c>
    </row>
    <row r="153" spans="1:5" ht="13.5" customHeight="1" hidden="1">
      <c r="A153" s="56"/>
      <c r="B153" s="73" t="s">
        <v>53</v>
      </c>
      <c r="C153" s="55">
        <v>0</v>
      </c>
      <c r="D153" s="53">
        <v>0</v>
      </c>
      <c r="E153" s="53">
        <f>C153+D153</f>
        <v>0</v>
      </c>
    </row>
    <row r="154" spans="1:5" ht="13.5" customHeight="1" hidden="1">
      <c r="A154" s="56"/>
      <c r="B154" s="53"/>
      <c r="C154" s="53"/>
      <c r="D154" s="53"/>
      <c r="E154" s="54"/>
    </row>
    <row r="155" spans="1:5" ht="13.5" customHeight="1" hidden="1">
      <c r="A155" s="120" t="s">
        <v>78</v>
      </c>
      <c r="B155" s="275" t="s">
        <v>79</v>
      </c>
      <c r="C155" s="275"/>
      <c r="D155" s="259"/>
      <c r="E155" s="54"/>
    </row>
    <row r="156" spans="1:5" ht="13.5" customHeight="1" hidden="1">
      <c r="A156" s="56"/>
      <c r="B156" s="54" t="s">
        <v>58</v>
      </c>
      <c r="C156" s="54">
        <f>C157+C159+C158+C160</f>
        <v>0</v>
      </c>
      <c r="D156" s="54">
        <f>D157+D159+D158+D160</f>
        <v>0</v>
      </c>
      <c r="E156" s="54">
        <f>E157+E159+E158+E160</f>
        <v>0</v>
      </c>
    </row>
    <row r="157" spans="1:5" ht="13.5" customHeight="1" hidden="1">
      <c r="A157" s="56"/>
      <c r="B157" s="53" t="s">
        <v>80</v>
      </c>
      <c r="C157" s="53"/>
      <c r="D157" s="53"/>
      <c r="E157" s="53">
        <f>C157+D157</f>
        <v>0</v>
      </c>
    </row>
    <row r="158" spans="1:5" ht="13.5" customHeight="1" hidden="1">
      <c r="A158" s="56"/>
      <c r="B158" s="132" t="s">
        <v>14</v>
      </c>
      <c r="C158" s="53">
        <v>0</v>
      </c>
      <c r="D158" s="53"/>
      <c r="E158" s="53">
        <f>C158+D158</f>
        <v>0</v>
      </c>
    </row>
    <row r="159" spans="1:5" ht="13.5" customHeight="1" hidden="1">
      <c r="A159" s="56"/>
      <c r="B159" s="53" t="s">
        <v>66</v>
      </c>
      <c r="C159" s="53">
        <v>0</v>
      </c>
      <c r="D159" s="53"/>
      <c r="E159" s="53">
        <f>C159+D159</f>
        <v>0</v>
      </c>
    </row>
    <row r="160" spans="1:5" ht="13.5" customHeight="1" hidden="1">
      <c r="A160" s="56"/>
      <c r="B160" s="53" t="s">
        <v>63</v>
      </c>
      <c r="C160" s="53">
        <v>0</v>
      </c>
      <c r="D160" s="53"/>
      <c r="E160" s="53">
        <f>C160+D160</f>
        <v>0</v>
      </c>
    </row>
    <row r="161" spans="1:5" ht="13.5" customHeight="1" hidden="1">
      <c r="A161" s="56"/>
      <c r="B161" s="53"/>
      <c r="C161" s="53"/>
      <c r="D161" s="53"/>
      <c r="E161" s="53"/>
    </row>
    <row r="162" spans="1:5" ht="13.5" customHeight="1" hidden="1">
      <c r="A162" s="56"/>
      <c r="B162" s="54" t="s">
        <v>75</v>
      </c>
      <c r="C162" s="54">
        <f>C163+C166+C167+C168</f>
        <v>0</v>
      </c>
      <c r="D162" s="54">
        <f>D163+D166+D167+D168</f>
        <v>0</v>
      </c>
      <c r="E162" s="54">
        <f>E163+E166+E167+E168</f>
        <v>0</v>
      </c>
    </row>
    <row r="163" spans="1:5" ht="13.5" customHeight="1" hidden="1">
      <c r="A163" s="56"/>
      <c r="B163" s="53" t="s">
        <v>43</v>
      </c>
      <c r="C163" s="53">
        <f>C164</f>
        <v>0</v>
      </c>
      <c r="D163" s="53">
        <f>D164</f>
        <v>0</v>
      </c>
      <c r="E163" s="53">
        <f>E164</f>
        <v>0</v>
      </c>
    </row>
    <row r="164" spans="1:5" ht="13.5" customHeight="1" hidden="1">
      <c r="A164" s="56"/>
      <c r="B164" s="53" t="s">
        <v>81</v>
      </c>
      <c r="C164" s="53">
        <v>0</v>
      </c>
      <c r="D164" s="53"/>
      <c r="E164" s="53">
        <f>C164+D164</f>
        <v>0</v>
      </c>
    </row>
    <row r="165" spans="1:5" ht="13.5" customHeight="1" hidden="1">
      <c r="A165" s="56"/>
      <c r="B165" s="55" t="s">
        <v>44</v>
      </c>
      <c r="C165" s="53">
        <v>0</v>
      </c>
      <c r="D165" s="53"/>
      <c r="E165" s="53">
        <f>C165+D165</f>
        <v>0</v>
      </c>
    </row>
    <row r="166" spans="1:5" ht="13.5" customHeight="1" hidden="1">
      <c r="A166" s="56"/>
      <c r="B166" s="53" t="s">
        <v>57</v>
      </c>
      <c r="C166" s="53">
        <v>0</v>
      </c>
      <c r="D166" s="53"/>
      <c r="E166" s="53">
        <f>C166+D166</f>
        <v>0</v>
      </c>
    </row>
    <row r="167" spans="1:5" ht="13.5" customHeight="1" hidden="1">
      <c r="A167" s="56"/>
      <c r="B167" s="82" t="s">
        <v>82</v>
      </c>
      <c r="C167" s="53"/>
      <c r="D167" s="53"/>
      <c r="E167" s="54">
        <f>C167+D167</f>
        <v>0</v>
      </c>
    </row>
    <row r="168" spans="1:5" ht="13.5" customHeight="1" hidden="1">
      <c r="A168" s="56"/>
      <c r="B168" s="82" t="s">
        <v>69</v>
      </c>
      <c r="C168" s="53">
        <v>0</v>
      </c>
      <c r="D168" s="53"/>
      <c r="E168" s="54">
        <f>C168+D168</f>
        <v>0</v>
      </c>
    </row>
    <row r="169" spans="1:5" ht="13.5" customHeight="1" hidden="1">
      <c r="A169" s="93" t="s">
        <v>398</v>
      </c>
      <c r="B169" s="54" t="s">
        <v>399</v>
      </c>
      <c r="C169" s="54"/>
      <c r="D169" s="54"/>
      <c r="E169" s="54"/>
    </row>
    <row r="170" spans="1:5" ht="13.5" customHeight="1" hidden="1">
      <c r="A170" s="56"/>
      <c r="B170" s="54" t="s">
        <v>58</v>
      </c>
      <c r="C170" s="54">
        <f>SUM(C171:C173)</f>
        <v>0</v>
      </c>
      <c r="D170" s="54">
        <f>SUM(D171:D173)</f>
        <v>0</v>
      </c>
      <c r="E170" s="54">
        <f>SUM(E171:E173)</f>
        <v>0</v>
      </c>
    </row>
    <row r="171" spans="1:5" ht="13.5" customHeight="1" hidden="1">
      <c r="A171" s="56"/>
      <c r="B171" s="53" t="s">
        <v>73</v>
      </c>
      <c r="C171" s="53">
        <v>0</v>
      </c>
      <c r="D171" s="53">
        <v>0</v>
      </c>
      <c r="E171" s="53">
        <f>C171+D171</f>
        <v>0</v>
      </c>
    </row>
    <row r="172" spans="1:5" ht="13.5" customHeight="1" hidden="1">
      <c r="A172" s="56"/>
      <c r="B172" s="53" t="s">
        <v>125</v>
      </c>
      <c r="C172" s="53">
        <v>0</v>
      </c>
      <c r="D172" s="53">
        <v>0</v>
      </c>
      <c r="E172" s="53">
        <f>C172+D172</f>
        <v>0</v>
      </c>
    </row>
    <row r="173" spans="1:5" ht="13.5" customHeight="1" hidden="1">
      <c r="A173" s="56"/>
      <c r="B173" s="73" t="s">
        <v>83</v>
      </c>
      <c r="C173" s="53">
        <v>0</v>
      </c>
      <c r="D173" s="53">
        <v>0</v>
      </c>
      <c r="E173" s="53">
        <f>C173+D173</f>
        <v>0</v>
      </c>
    </row>
    <row r="174" spans="1:5" ht="13.5" customHeight="1" hidden="1">
      <c r="A174" s="56"/>
      <c r="B174" s="54" t="s">
        <v>75</v>
      </c>
      <c r="C174" s="54">
        <f>C175+C178</f>
        <v>0</v>
      </c>
      <c r="D174" s="54">
        <f>D175+D178</f>
        <v>0</v>
      </c>
      <c r="E174" s="54">
        <f>E175+E178</f>
        <v>0</v>
      </c>
    </row>
    <row r="175" spans="1:5" ht="13.5" customHeight="1" hidden="1">
      <c r="A175" s="56"/>
      <c r="B175" s="53" t="s">
        <v>43</v>
      </c>
      <c r="C175" s="53">
        <f>C176</f>
        <v>0</v>
      </c>
      <c r="D175" s="53">
        <f>D176</f>
        <v>0</v>
      </c>
      <c r="E175" s="53">
        <f>E176</f>
        <v>0</v>
      </c>
    </row>
    <row r="176" spans="1:5" ht="13.5" customHeight="1" hidden="1">
      <c r="A176" s="56"/>
      <c r="B176" s="53" t="s">
        <v>487</v>
      </c>
      <c r="C176" s="53">
        <v>0</v>
      </c>
      <c r="D176" s="53">
        <v>0</v>
      </c>
      <c r="E176" s="53">
        <f>C176+D176</f>
        <v>0</v>
      </c>
    </row>
    <row r="177" spans="1:5" ht="13.5" customHeight="1" hidden="1">
      <c r="A177" s="56"/>
      <c r="B177" s="55" t="s">
        <v>44</v>
      </c>
      <c r="C177" s="55">
        <v>0</v>
      </c>
      <c r="D177" s="55">
        <v>0</v>
      </c>
      <c r="E177" s="53">
        <f>C177+D177</f>
        <v>0</v>
      </c>
    </row>
    <row r="178" spans="1:5" ht="17.25" customHeight="1" hidden="1">
      <c r="A178" s="56"/>
      <c r="B178" s="53" t="s">
        <v>57</v>
      </c>
      <c r="C178" s="53">
        <v>0</v>
      </c>
      <c r="D178" s="53"/>
      <c r="E178" s="54">
        <f>C178+D178</f>
        <v>0</v>
      </c>
    </row>
    <row r="179" spans="1:5" ht="15" customHeight="1" hidden="1">
      <c r="A179" s="56"/>
      <c r="B179" s="53"/>
      <c r="C179" s="53"/>
      <c r="D179" s="53"/>
      <c r="E179" s="54"/>
    </row>
    <row r="180" spans="1:5" ht="21" customHeight="1" hidden="1">
      <c r="A180" s="57" t="s">
        <v>84</v>
      </c>
      <c r="B180" s="59"/>
      <c r="C180" s="53"/>
      <c r="D180" s="53"/>
      <c r="E180" s="54"/>
    </row>
    <row r="181" spans="1:5" ht="21" customHeight="1" hidden="1">
      <c r="A181" s="56"/>
      <c r="B181" s="54" t="s">
        <v>58</v>
      </c>
      <c r="C181" s="54">
        <f>C182+C183+C184</f>
        <v>0</v>
      </c>
      <c r="D181" s="54">
        <f>D182+D183+D184</f>
        <v>0</v>
      </c>
      <c r="E181" s="54">
        <f>E182+E183+E184</f>
        <v>0</v>
      </c>
    </row>
    <row r="182" spans="1:5" ht="21" customHeight="1" hidden="1">
      <c r="A182" s="56"/>
      <c r="B182" s="90" t="s">
        <v>80</v>
      </c>
      <c r="C182" s="53">
        <v>0</v>
      </c>
      <c r="D182" s="53">
        <v>0</v>
      </c>
      <c r="E182" s="53">
        <f>C182+D182</f>
        <v>0</v>
      </c>
    </row>
    <row r="183" spans="1:5" ht="21" customHeight="1" hidden="1">
      <c r="A183" s="56"/>
      <c r="B183" s="134" t="s">
        <v>65</v>
      </c>
      <c r="C183" s="53"/>
      <c r="D183" s="53"/>
      <c r="E183" s="54">
        <f>C183+D183</f>
        <v>0</v>
      </c>
    </row>
    <row r="184" spans="1:5" ht="21" customHeight="1" hidden="1">
      <c r="A184" s="56"/>
      <c r="B184" s="134" t="s">
        <v>85</v>
      </c>
      <c r="C184" s="53"/>
      <c r="D184" s="53"/>
      <c r="E184" s="54">
        <f>C184+D184</f>
        <v>0</v>
      </c>
    </row>
    <row r="185" spans="1:5" ht="21" customHeight="1" hidden="1">
      <c r="A185" s="56"/>
      <c r="B185" s="134"/>
      <c r="C185" s="53"/>
      <c r="D185" s="53"/>
      <c r="E185" s="54"/>
    </row>
    <row r="186" spans="1:5" ht="21" customHeight="1" hidden="1">
      <c r="A186" s="56"/>
      <c r="B186" s="54" t="s">
        <v>75</v>
      </c>
      <c r="C186" s="54">
        <f>C187</f>
        <v>0</v>
      </c>
      <c r="D186" s="54">
        <f>D187</f>
        <v>0</v>
      </c>
      <c r="E186" s="54">
        <f>E187</f>
        <v>0</v>
      </c>
    </row>
    <row r="187" spans="1:5" ht="21" customHeight="1" hidden="1">
      <c r="A187" s="56"/>
      <c r="B187" s="53" t="s">
        <v>43</v>
      </c>
      <c r="C187" s="53">
        <f>C189+C190+C188</f>
        <v>0</v>
      </c>
      <c r="D187" s="53">
        <f>D189+D190+D188</f>
        <v>0</v>
      </c>
      <c r="E187" s="53">
        <f>E189+E190+E188</f>
        <v>0</v>
      </c>
    </row>
    <row r="188" spans="1:5" ht="21" customHeight="1" hidden="1">
      <c r="A188" s="56"/>
      <c r="B188" s="53" t="s">
        <v>86</v>
      </c>
      <c r="C188" s="53">
        <v>0</v>
      </c>
      <c r="D188" s="53">
        <v>0</v>
      </c>
      <c r="E188" s="53">
        <f>C188+D188</f>
        <v>0</v>
      </c>
    </row>
    <row r="189" spans="1:5" ht="21" customHeight="1" hidden="1">
      <c r="A189" s="56"/>
      <c r="B189" s="53" t="s">
        <v>46</v>
      </c>
      <c r="C189" s="53">
        <v>0</v>
      </c>
      <c r="D189" s="53"/>
      <c r="E189" s="53">
        <f>C189+D189</f>
        <v>0</v>
      </c>
    </row>
    <row r="190" spans="1:5" ht="21" customHeight="1" hidden="1">
      <c r="A190" s="56"/>
      <c r="B190" s="53" t="s">
        <v>50</v>
      </c>
      <c r="C190" s="53">
        <v>0</v>
      </c>
      <c r="D190" s="53"/>
      <c r="E190" s="54">
        <f>C190+D190</f>
        <v>0</v>
      </c>
    </row>
    <row r="191" spans="1:5" ht="21" customHeight="1" hidden="1">
      <c r="A191" s="56"/>
      <c r="B191" s="53"/>
      <c r="C191" s="53"/>
      <c r="D191" s="53"/>
      <c r="E191" s="54"/>
    </row>
    <row r="192" spans="1:5" ht="21" customHeight="1" hidden="1">
      <c r="A192" s="93" t="s">
        <v>87</v>
      </c>
      <c r="B192" s="54"/>
      <c r="C192" s="53"/>
      <c r="D192" s="53"/>
      <c r="E192" s="54"/>
    </row>
    <row r="193" spans="1:5" ht="21" customHeight="1" hidden="1">
      <c r="A193" s="56"/>
      <c r="B193" s="54" t="s">
        <v>58</v>
      </c>
      <c r="C193" s="54">
        <f>C194+C197</f>
        <v>0</v>
      </c>
      <c r="D193" s="54">
        <f>D194+D197</f>
        <v>0</v>
      </c>
      <c r="E193" s="54">
        <f>E194+E197</f>
        <v>0</v>
      </c>
    </row>
    <row r="194" spans="1:5" ht="21" customHeight="1" hidden="1">
      <c r="A194" s="56"/>
      <c r="B194" s="53" t="s">
        <v>4</v>
      </c>
      <c r="C194" s="53">
        <f>C195</f>
        <v>0</v>
      </c>
      <c r="D194" s="53">
        <f>D195</f>
        <v>0</v>
      </c>
      <c r="E194" s="53">
        <f>C194+D194</f>
        <v>0</v>
      </c>
    </row>
    <row r="195" spans="1:5" ht="21" customHeight="1" hidden="1">
      <c r="A195" s="56"/>
      <c r="B195" s="53" t="s">
        <v>5</v>
      </c>
      <c r="C195" s="53">
        <v>0</v>
      </c>
      <c r="D195" s="53">
        <v>0</v>
      </c>
      <c r="E195" s="53">
        <f>C195+D195</f>
        <v>0</v>
      </c>
    </row>
    <row r="196" spans="1:5" ht="21" customHeight="1" hidden="1">
      <c r="A196" s="56"/>
      <c r="B196" s="73" t="s">
        <v>6</v>
      </c>
      <c r="C196" s="53">
        <v>0</v>
      </c>
      <c r="D196" s="53"/>
      <c r="E196" s="54">
        <f>C196+D196</f>
        <v>0</v>
      </c>
    </row>
    <row r="197" spans="1:5" ht="21" customHeight="1" hidden="1">
      <c r="A197" s="56"/>
      <c r="B197" s="134" t="s">
        <v>65</v>
      </c>
      <c r="C197" s="53">
        <v>0</v>
      </c>
      <c r="D197" s="53"/>
      <c r="E197" s="54">
        <f>C197+D197</f>
        <v>0</v>
      </c>
    </row>
    <row r="198" spans="1:5" ht="21" customHeight="1" hidden="1">
      <c r="A198" s="56"/>
      <c r="B198" s="53"/>
      <c r="C198" s="53"/>
      <c r="D198" s="53"/>
      <c r="E198" s="54"/>
    </row>
    <row r="199" spans="1:5" ht="21" customHeight="1" hidden="1">
      <c r="A199" s="56"/>
      <c r="B199" s="53"/>
      <c r="C199" s="53"/>
      <c r="D199" s="53"/>
      <c r="E199" s="54"/>
    </row>
    <row r="200" spans="1:5" ht="21" customHeight="1" hidden="1">
      <c r="A200" s="56"/>
      <c r="B200" s="54" t="s">
        <v>75</v>
      </c>
      <c r="C200" s="54">
        <f aca="true" t="shared" si="4" ref="C200:E201">C201</f>
        <v>0</v>
      </c>
      <c r="D200" s="54">
        <f t="shared" si="4"/>
        <v>0</v>
      </c>
      <c r="E200" s="54">
        <f t="shared" si="4"/>
        <v>0</v>
      </c>
    </row>
    <row r="201" spans="1:5" ht="21" customHeight="1" hidden="1">
      <c r="A201" s="56"/>
      <c r="B201" s="53" t="s">
        <v>43</v>
      </c>
      <c r="C201" s="53">
        <f t="shared" si="4"/>
        <v>0</v>
      </c>
      <c r="D201" s="53">
        <f t="shared" si="4"/>
        <v>0</v>
      </c>
      <c r="E201" s="53">
        <f t="shared" si="4"/>
        <v>0</v>
      </c>
    </row>
    <row r="202" spans="1:5" ht="0.75" customHeight="1">
      <c r="A202" s="56"/>
      <c r="B202" s="53" t="s">
        <v>88</v>
      </c>
      <c r="C202" s="53">
        <v>0</v>
      </c>
      <c r="D202" s="53">
        <v>0</v>
      </c>
      <c r="E202" s="53">
        <f>C202+D202</f>
        <v>0</v>
      </c>
    </row>
    <row r="203" spans="1:5" ht="45.75" customHeight="1">
      <c r="A203" s="92" t="s">
        <v>359</v>
      </c>
      <c r="B203" s="59" t="s">
        <v>89</v>
      </c>
      <c r="C203" s="53"/>
      <c r="D203" s="53"/>
      <c r="E203" s="54"/>
    </row>
    <row r="204" spans="1:5" ht="13.5" customHeight="1">
      <c r="A204" s="56"/>
      <c r="B204" s="54" t="s">
        <v>58</v>
      </c>
      <c r="C204" s="54">
        <f>C205+C206+C208+C207</f>
        <v>1629819</v>
      </c>
      <c r="D204" s="54">
        <f>D205+D206+D208+D207</f>
        <v>0</v>
      </c>
      <c r="E204" s="54">
        <f>E205+E206+E208+E207</f>
        <v>1629819</v>
      </c>
    </row>
    <row r="205" spans="1:5" ht="13.5" customHeight="1">
      <c r="A205" s="56"/>
      <c r="B205" s="53" t="s">
        <v>90</v>
      </c>
      <c r="C205" s="53">
        <v>1602335</v>
      </c>
      <c r="D205" s="53">
        <v>0</v>
      </c>
      <c r="E205" s="53">
        <f>C205+D205</f>
        <v>1602335</v>
      </c>
    </row>
    <row r="206" spans="1:5" ht="2.25" customHeight="1">
      <c r="A206" s="56"/>
      <c r="B206" s="134" t="s">
        <v>65</v>
      </c>
      <c r="C206" s="53"/>
      <c r="D206" s="53"/>
      <c r="E206" s="54">
        <f>C206+D206</f>
        <v>0</v>
      </c>
    </row>
    <row r="207" spans="1:5" ht="13.5" customHeight="1">
      <c r="A207" s="56"/>
      <c r="B207" s="134" t="s">
        <v>26</v>
      </c>
      <c r="C207" s="53">
        <v>27484</v>
      </c>
      <c r="D207" s="53">
        <v>0</v>
      </c>
      <c r="E207" s="53">
        <f>C207+D207</f>
        <v>27484</v>
      </c>
    </row>
    <row r="208" spans="1:5" ht="5.25" customHeight="1" hidden="1">
      <c r="A208" s="56"/>
      <c r="B208" s="53" t="s">
        <v>66</v>
      </c>
      <c r="C208" s="53"/>
      <c r="D208" s="53"/>
      <c r="E208" s="54">
        <f>C208+D208</f>
        <v>0</v>
      </c>
    </row>
    <row r="209" spans="1:5" ht="13.5" customHeight="1">
      <c r="A209" s="56"/>
      <c r="B209" s="53"/>
      <c r="C209" s="53"/>
      <c r="D209" s="53"/>
      <c r="E209" s="54"/>
    </row>
    <row r="210" spans="1:5" ht="13.5" customHeight="1">
      <c r="A210" s="56"/>
      <c r="B210" s="54" t="s">
        <v>75</v>
      </c>
      <c r="C210" s="57">
        <f>C211</f>
        <v>1629819</v>
      </c>
      <c r="D210" s="57">
        <f>D211</f>
        <v>0</v>
      </c>
      <c r="E210" s="57">
        <f>E211</f>
        <v>1629819</v>
      </c>
    </row>
    <row r="211" spans="1:5" ht="13.5" customHeight="1">
      <c r="A211" s="56"/>
      <c r="B211" s="53" t="s">
        <v>43</v>
      </c>
      <c r="C211" s="53">
        <f>C212+C213</f>
        <v>1629819</v>
      </c>
      <c r="D211" s="53">
        <f>D213+D212</f>
        <v>0</v>
      </c>
      <c r="E211" s="53">
        <f>E213+E212</f>
        <v>1629819</v>
      </c>
    </row>
    <row r="212" spans="1:5" ht="13.5" customHeight="1">
      <c r="A212" s="56"/>
      <c r="B212" s="53" t="s">
        <v>88</v>
      </c>
      <c r="C212" s="53">
        <v>4770</v>
      </c>
      <c r="D212" s="53">
        <v>0</v>
      </c>
      <c r="E212" s="53">
        <f>C212+D212</f>
        <v>4770</v>
      </c>
    </row>
    <row r="213" spans="1:5" ht="13.5" customHeight="1">
      <c r="A213" s="56"/>
      <c r="B213" s="53" t="s">
        <v>45</v>
      </c>
      <c r="C213" s="53">
        <v>1625049</v>
      </c>
      <c r="D213" s="53">
        <v>0</v>
      </c>
      <c r="E213" s="53">
        <f>C213+D213</f>
        <v>1625049</v>
      </c>
    </row>
    <row r="214" spans="1:5" ht="13.5" customHeight="1">
      <c r="A214" s="56"/>
      <c r="B214" s="53"/>
      <c r="C214" s="53"/>
      <c r="D214" s="53"/>
      <c r="E214" s="53"/>
    </row>
    <row r="215" spans="1:5" ht="33" customHeight="1">
      <c r="A215" s="135" t="s">
        <v>360</v>
      </c>
      <c r="B215" s="260" t="s">
        <v>91</v>
      </c>
      <c r="C215" s="54"/>
      <c r="D215" s="54"/>
      <c r="E215" s="54"/>
    </row>
    <row r="216" spans="1:5" ht="16.5" customHeight="1">
      <c r="A216" s="57"/>
      <c r="B216" s="260" t="s">
        <v>58</v>
      </c>
      <c r="C216" s="54">
        <f>C217+C218+C219</f>
        <v>399380</v>
      </c>
      <c r="D216" s="54">
        <f>D217+D218+D219</f>
        <v>0</v>
      </c>
      <c r="E216" s="54">
        <f>E217+E218+E219</f>
        <v>399380</v>
      </c>
    </row>
    <row r="217" spans="1:5" ht="16.5" customHeight="1" hidden="1">
      <c r="A217" s="57"/>
      <c r="B217" s="53" t="s">
        <v>92</v>
      </c>
      <c r="C217" s="53">
        <v>0</v>
      </c>
      <c r="D217" s="53"/>
      <c r="E217" s="53">
        <f>C217+D217</f>
        <v>0</v>
      </c>
    </row>
    <row r="218" spans="1:5" ht="16.5" customHeight="1">
      <c r="A218" s="57"/>
      <c r="B218" s="53" t="s">
        <v>83</v>
      </c>
      <c r="C218" s="53">
        <v>325464</v>
      </c>
      <c r="D218" s="53">
        <v>0</v>
      </c>
      <c r="E218" s="53">
        <f>C218+D218</f>
        <v>325464</v>
      </c>
    </row>
    <row r="219" spans="1:5" ht="16.5" customHeight="1">
      <c r="A219" s="57"/>
      <c r="B219" s="53" t="s">
        <v>63</v>
      </c>
      <c r="C219" s="53">
        <v>73916</v>
      </c>
      <c r="D219" s="53"/>
      <c r="E219" s="53">
        <f>C219+D219</f>
        <v>73916</v>
      </c>
    </row>
    <row r="220" spans="1:5" ht="16.5" customHeight="1">
      <c r="A220" s="57"/>
      <c r="B220" s="54" t="s">
        <v>75</v>
      </c>
      <c r="C220" s="54">
        <f>C221+C225</f>
        <v>399380</v>
      </c>
      <c r="D220" s="54">
        <f>D221+D225</f>
        <v>0</v>
      </c>
      <c r="E220" s="54">
        <f>E221+E225</f>
        <v>399380</v>
      </c>
    </row>
    <row r="221" spans="1:5" ht="16.5" customHeight="1">
      <c r="A221" s="57"/>
      <c r="B221" s="53" t="s">
        <v>43</v>
      </c>
      <c r="C221" s="53">
        <f>C222+C224</f>
        <v>399380</v>
      </c>
      <c r="D221" s="53">
        <f>D222+D224</f>
        <v>0</v>
      </c>
      <c r="E221" s="53">
        <f>E222+E224</f>
        <v>399380</v>
      </c>
    </row>
    <row r="222" spans="1:5" ht="16.5" customHeight="1" hidden="1">
      <c r="A222" s="57"/>
      <c r="B222" s="53" t="s">
        <v>487</v>
      </c>
      <c r="C222" s="53">
        <v>0</v>
      </c>
      <c r="D222" s="53">
        <v>0</v>
      </c>
      <c r="E222" s="53">
        <f>C222+D222</f>
        <v>0</v>
      </c>
    </row>
    <row r="223" spans="1:5" ht="16.5" customHeight="1" hidden="1">
      <c r="A223" s="57"/>
      <c r="B223" s="55" t="s">
        <v>93</v>
      </c>
      <c r="C223" s="53">
        <v>0</v>
      </c>
      <c r="D223" s="53"/>
      <c r="E223" s="53">
        <f>C223+D223</f>
        <v>0</v>
      </c>
    </row>
    <row r="224" spans="1:5" ht="16.5" customHeight="1">
      <c r="A224" s="56"/>
      <c r="B224" s="53" t="s">
        <v>45</v>
      </c>
      <c r="C224" s="53">
        <v>399380</v>
      </c>
      <c r="D224" s="53">
        <v>0</v>
      </c>
      <c r="E224" s="53">
        <f>C224+D224</f>
        <v>399380</v>
      </c>
    </row>
    <row r="225" spans="1:5" ht="0.75" customHeight="1">
      <c r="A225" s="57"/>
      <c r="B225" s="53" t="s">
        <v>57</v>
      </c>
      <c r="C225" s="53">
        <v>0</v>
      </c>
      <c r="D225" s="53">
        <v>0</v>
      </c>
      <c r="E225" s="53">
        <f>C225+D225</f>
        <v>0</v>
      </c>
    </row>
    <row r="226" spans="1:5" ht="4.5" customHeight="1">
      <c r="A226" s="261"/>
      <c r="B226" s="261"/>
      <c r="C226" s="261"/>
      <c r="D226" s="261"/>
      <c r="E226" s="261"/>
    </row>
    <row r="227" spans="1:5" ht="21" customHeight="1" hidden="1">
      <c r="A227" s="56"/>
      <c r="B227" s="53"/>
      <c r="C227" s="53"/>
      <c r="D227" s="53"/>
      <c r="E227" s="53"/>
    </row>
    <row r="228" spans="1:5" ht="21" customHeight="1" hidden="1">
      <c r="A228" s="93" t="s">
        <v>94</v>
      </c>
      <c r="B228" s="59" t="s">
        <v>95</v>
      </c>
      <c r="C228" s="53"/>
      <c r="D228" s="53"/>
      <c r="E228" s="54"/>
    </row>
    <row r="229" spans="1:5" ht="21" customHeight="1" hidden="1">
      <c r="A229" s="56"/>
      <c r="B229" s="54" t="s">
        <v>58</v>
      </c>
      <c r="C229" s="54">
        <f>C230+C231</f>
        <v>0</v>
      </c>
      <c r="D229" s="54">
        <f>D230+D231</f>
        <v>0</v>
      </c>
      <c r="E229" s="54">
        <f>E230+E231</f>
        <v>0</v>
      </c>
    </row>
    <row r="230" spans="1:5" ht="21" customHeight="1" hidden="1">
      <c r="A230" s="56"/>
      <c r="B230" s="53" t="s">
        <v>73</v>
      </c>
      <c r="C230" s="53">
        <v>0</v>
      </c>
      <c r="D230" s="53">
        <v>0</v>
      </c>
      <c r="E230" s="53">
        <f>C230+D230</f>
        <v>0</v>
      </c>
    </row>
    <row r="231" spans="1:5" ht="21" customHeight="1" hidden="1">
      <c r="A231" s="56"/>
      <c r="B231" s="53" t="s">
        <v>66</v>
      </c>
      <c r="C231" s="53"/>
      <c r="D231" s="53"/>
      <c r="E231" s="54">
        <f>C231+D231</f>
        <v>0</v>
      </c>
    </row>
    <row r="232" spans="1:5" ht="21" customHeight="1" hidden="1">
      <c r="A232" s="56"/>
      <c r="B232" s="53"/>
      <c r="C232" s="53"/>
      <c r="D232" s="53"/>
      <c r="E232" s="54"/>
    </row>
    <row r="233" spans="1:5" ht="21" customHeight="1" hidden="1">
      <c r="A233" s="56"/>
      <c r="B233" s="54" t="s">
        <v>75</v>
      </c>
      <c r="C233" s="54">
        <f>C234+C235</f>
        <v>0</v>
      </c>
      <c r="D233" s="54">
        <f>D234+D235</f>
        <v>0</v>
      </c>
      <c r="E233" s="54">
        <f>E234+E235</f>
        <v>0</v>
      </c>
    </row>
    <row r="234" spans="1:5" ht="21" customHeight="1" hidden="1">
      <c r="A234" s="56"/>
      <c r="B234" s="53" t="s">
        <v>57</v>
      </c>
      <c r="C234" s="53">
        <v>0</v>
      </c>
      <c r="D234" s="53"/>
      <c r="E234" s="54">
        <f>C234+D234</f>
        <v>0</v>
      </c>
    </row>
    <row r="235" spans="1:5" ht="21" customHeight="1" hidden="1">
      <c r="A235" s="56"/>
      <c r="B235" s="53" t="s">
        <v>96</v>
      </c>
      <c r="C235" s="53">
        <f>C237+C238+C236</f>
        <v>0</v>
      </c>
      <c r="D235" s="53">
        <f>D237+D238+D236</f>
        <v>0</v>
      </c>
      <c r="E235" s="53">
        <f>E237+E238+E236</f>
        <v>0</v>
      </c>
    </row>
    <row r="236" spans="1:5" ht="21" customHeight="1" hidden="1">
      <c r="A236" s="56"/>
      <c r="B236" s="53" t="s">
        <v>97</v>
      </c>
      <c r="C236" s="53">
        <v>0</v>
      </c>
      <c r="D236" s="53">
        <v>0</v>
      </c>
      <c r="E236" s="53">
        <f>C236+D236</f>
        <v>0</v>
      </c>
    </row>
    <row r="237" spans="1:5" ht="6.75" customHeight="1" hidden="1">
      <c r="A237" s="56"/>
      <c r="B237" s="53" t="s">
        <v>497</v>
      </c>
      <c r="C237" s="53"/>
      <c r="D237" s="53"/>
      <c r="E237" s="54">
        <f>C237+D237</f>
        <v>0</v>
      </c>
    </row>
    <row r="238" spans="1:5" ht="20.25" customHeight="1" hidden="1">
      <c r="A238" s="56"/>
      <c r="B238" s="53" t="s">
        <v>498</v>
      </c>
      <c r="C238" s="53"/>
      <c r="D238" s="53"/>
      <c r="E238" s="54">
        <f>C238+D238</f>
        <v>0</v>
      </c>
    </row>
    <row r="239" spans="1:5" ht="10.5" customHeight="1" hidden="1">
      <c r="A239" s="56"/>
      <c r="B239" s="53"/>
      <c r="C239" s="53"/>
      <c r="D239" s="53"/>
      <c r="E239" s="54"/>
    </row>
    <row r="240" spans="1:5" ht="40.5" customHeight="1">
      <c r="A240" s="118" t="s">
        <v>98</v>
      </c>
      <c r="B240" s="260" t="s">
        <v>99</v>
      </c>
      <c r="C240" s="53"/>
      <c r="D240" s="53"/>
      <c r="E240" s="53"/>
    </row>
    <row r="241" spans="1:5" ht="21.75" customHeight="1">
      <c r="A241" s="93"/>
      <c r="B241" s="54" t="s">
        <v>58</v>
      </c>
      <c r="C241" s="54">
        <f>C242+C243+C244+C245+C246</f>
        <v>68050</v>
      </c>
      <c r="D241" s="54">
        <f>D242+D243+D244+D245+D246</f>
        <v>0</v>
      </c>
      <c r="E241" s="54">
        <f>E242+E243+E244+E245+E246</f>
        <v>68050</v>
      </c>
    </row>
    <row r="242" spans="1:5" ht="15.75" customHeight="1">
      <c r="A242" s="93"/>
      <c r="B242" s="53" t="s">
        <v>73</v>
      </c>
      <c r="C242" s="53">
        <v>50207</v>
      </c>
      <c r="D242" s="53">
        <v>0</v>
      </c>
      <c r="E242" s="53">
        <f>C242+D242</f>
        <v>50207</v>
      </c>
    </row>
    <row r="243" spans="1:5" ht="18" customHeight="1" hidden="1">
      <c r="A243" s="93"/>
      <c r="B243" s="53" t="s">
        <v>66</v>
      </c>
      <c r="C243" s="53"/>
      <c r="D243" s="53"/>
      <c r="E243" s="53">
        <f>C243+D243</f>
        <v>0</v>
      </c>
    </row>
    <row r="244" spans="1:5" ht="19.5" customHeight="1" hidden="1">
      <c r="A244" s="93"/>
      <c r="B244" s="53" t="s">
        <v>100</v>
      </c>
      <c r="C244" s="53">
        <v>0</v>
      </c>
      <c r="D244" s="53">
        <v>0</v>
      </c>
      <c r="E244" s="53">
        <f>C244+D244</f>
        <v>0</v>
      </c>
    </row>
    <row r="245" spans="1:5" ht="11.25" customHeight="1" hidden="1">
      <c r="A245" s="93"/>
      <c r="B245" s="53" t="s">
        <v>101</v>
      </c>
      <c r="C245" s="53">
        <v>0</v>
      </c>
      <c r="D245" s="53">
        <v>0</v>
      </c>
      <c r="E245" s="53">
        <f>C245+D245</f>
        <v>0</v>
      </c>
    </row>
    <row r="246" spans="1:5" ht="15.75" customHeight="1">
      <c r="A246" s="93"/>
      <c r="B246" s="53" t="s">
        <v>102</v>
      </c>
      <c r="C246" s="53">
        <v>17843</v>
      </c>
      <c r="D246" s="53"/>
      <c r="E246" s="53">
        <f>C246+D246</f>
        <v>17843</v>
      </c>
    </row>
    <row r="247" spans="1:5" ht="9.75" customHeight="1">
      <c r="A247" s="93"/>
      <c r="B247" s="53"/>
      <c r="C247" s="53"/>
      <c r="D247" s="53"/>
      <c r="E247" s="54"/>
    </row>
    <row r="248" spans="1:5" ht="16.5" customHeight="1">
      <c r="A248" s="93"/>
      <c r="B248" s="54" t="s">
        <v>75</v>
      </c>
      <c r="C248" s="54">
        <f>C253+C249+C255</f>
        <v>68050</v>
      </c>
      <c r="D248" s="54">
        <f>D253+D249+D255</f>
        <v>0</v>
      </c>
      <c r="E248" s="54">
        <f>E253+E249+E255</f>
        <v>68050</v>
      </c>
    </row>
    <row r="249" spans="1:5" ht="16.5" customHeight="1">
      <c r="A249" s="93"/>
      <c r="B249" s="53" t="s">
        <v>43</v>
      </c>
      <c r="C249" s="53">
        <f>C250+C252+C254</f>
        <v>23047</v>
      </c>
      <c r="D249" s="53">
        <f>D250+D252+D254</f>
        <v>0</v>
      </c>
      <c r="E249" s="53">
        <f>E250+E252+E254</f>
        <v>23047</v>
      </c>
    </row>
    <row r="250" spans="1:5" ht="16.5" customHeight="1">
      <c r="A250" s="93"/>
      <c r="B250" s="53" t="s">
        <v>88</v>
      </c>
      <c r="C250" s="53">
        <v>23047</v>
      </c>
      <c r="D250" s="53">
        <v>0</v>
      </c>
      <c r="E250" s="53">
        <f aca="true" t="shared" si="5" ref="E250:E255">C250+D250</f>
        <v>23047</v>
      </c>
    </row>
    <row r="251" spans="1:5" ht="16.5" customHeight="1" hidden="1">
      <c r="A251" s="93"/>
      <c r="B251" s="101" t="s">
        <v>400</v>
      </c>
      <c r="C251" s="53">
        <v>0</v>
      </c>
      <c r="D251" s="53">
        <v>0</v>
      </c>
      <c r="E251" s="53">
        <f t="shared" si="5"/>
        <v>0</v>
      </c>
    </row>
    <row r="252" spans="1:5" ht="1.5" customHeight="1">
      <c r="A252" s="93"/>
      <c r="B252" s="53" t="s">
        <v>45</v>
      </c>
      <c r="C252" s="53">
        <v>0</v>
      </c>
      <c r="D252" s="53">
        <v>0</v>
      </c>
      <c r="E252" s="53">
        <f t="shared" si="5"/>
        <v>0</v>
      </c>
    </row>
    <row r="253" spans="1:5" ht="16.5" customHeight="1">
      <c r="A253" s="93"/>
      <c r="B253" s="53" t="s">
        <v>57</v>
      </c>
      <c r="C253" s="53">
        <v>45003</v>
      </c>
      <c r="D253" s="53">
        <v>0</v>
      </c>
      <c r="E253" s="53">
        <f t="shared" si="5"/>
        <v>45003</v>
      </c>
    </row>
    <row r="254" spans="1:5" ht="51.75" customHeight="1" hidden="1">
      <c r="A254" s="93"/>
      <c r="B254" s="73" t="s">
        <v>53</v>
      </c>
      <c r="C254" s="53">
        <v>0</v>
      </c>
      <c r="D254" s="53">
        <v>0</v>
      </c>
      <c r="E254" s="53">
        <f t="shared" si="5"/>
        <v>0</v>
      </c>
    </row>
    <row r="255" spans="1:5" ht="24" customHeight="1">
      <c r="A255" s="56"/>
      <c r="B255" s="73" t="s">
        <v>392</v>
      </c>
      <c r="C255" s="53">
        <v>0</v>
      </c>
      <c r="D255" s="53">
        <v>0</v>
      </c>
      <c r="E255" s="53">
        <f t="shared" si="5"/>
        <v>0</v>
      </c>
    </row>
    <row r="256" spans="1:5" ht="46.5" customHeight="1">
      <c r="A256" s="93" t="s">
        <v>103</v>
      </c>
      <c r="B256" s="59" t="s">
        <v>379</v>
      </c>
      <c r="C256" s="53"/>
      <c r="D256" s="53"/>
      <c r="E256" s="54"/>
    </row>
    <row r="257" spans="1:5" ht="16.5" customHeight="1">
      <c r="A257" s="93"/>
      <c r="B257" s="54" t="s">
        <v>58</v>
      </c>
      <c r="C257" s="54">
        <f>C258+C259</f>
        <v>45800</v>
      </c>
      <c r="D257" s="54">
        <f>D258+D259</f>
        <v>0</v>
      </c>
      <c r="E257" s="54">
        <f>C257+D257</f>
        <v>45800</v>
      </c>
    </row>
    <row r="258" spans="1:5" ht="14.25" customHeight="1">
      <c r="A258" s="93"/>
      <c r="B258" s="53" t="s">
        <v>73</v>
      </c>
      <c r="C258" s="53">
        <v>45800</v>
      </c>
      <c r="D258" s="53">
        <v>0</v>
      </c>
      <c r="E258" s="53">
        <f>C258+D258</f>
        <v>45800</v>
      </c>
    </row>
    <row r="259" spans="1:5" ht="3" customHeight="1" hidden="1">
      <c r="A259" s="93"/>
      <c r="B259" s="53" t="s">
        <v>66</v>
      </c>
      <c r="C259" s="53"/>
      <c r="D259" s="53"/>
      <c r="E259" s="53">
        <f>C259+D259</f>
        <v>0</v>
      </c>
    </row>
    <row r="260" spans="1:5" ht="26.25" customHeight="1">
      <c r="A260" s="93"/>
      <c r="B260" s="54" t="s">
        <v>75</v>
      </c>
      <c r="C260" s="54">
        <f>C263+C261</f>
        <v>45800</v>
      </c>
      <c r="D260" s="54">
        <f>D263+D261</f>
        <v>0</v>
      </c>
      <c r="E260" s="54">
        <f>E263+E261</f>
        <v>45800</v>
      </c>
    </row>
    <row r="261" spans="1:5" ht="16.5" customHeight="1">
      <c r="A261" s="93"/>
      <c r="B261" s="53" t="s">
        <v>43</v>
      </c>
      <c r="C261" s="53">
        <f>C262</f>
        <v>1100</v>
      </c>
      <c r="D261" s="53">
        <f>D262</f>
        <v>0</v>
      </c>
      <c r="E261" s="53">
        <f>E262</f>
        <v>1100</v>
      </c>
    </row>
    <row r="262" spans="1:5" ht="16.5" customHeight="1">
      <c r="A262" s="93"/>
      <c r="B262" s="53" t="s">
        <v>88</v>
      </c>
      <c r="C262" s="53">
        <v>1100</v>
      </c>
      <c r="D262" s="53">
        <v>0</v>
      </c>
      <c r="E262" s="53">
        <f>C262+D262</f>
        <v>1100</v>
      </c>
    </row>
    <row r="263" spans="1:5" ht="16.5" customHeight="1">
      <c r="A263" s="93"/>
      <c r="B263" s="53" t="s">
        <v>57</v>
      </c>
      <c r="C263" s="53">
        <v>44700</v>
      </c>
      <c r="D263" s="53">
        <v>0</v>
      </c>
      <c r="E263" s="53">
        <f>C263+D263</f>
        <v>44700</v>
      </c>
    </row>
    <row r="264" spans="1:5" ht="16.5" customHeight="1">
      <c r="A264" s="263"/>
      <c r="B264" s="261"/>
      <c r="C264" s="261"/>
      <c r="D264" s="261"/>
      <c r="E264" s="261"/>
    </row>
    <row r="265" spans="1:5" ht="16.5" customHeight="1">
      <c r="A265" s="94" t="s">
        <v>104</v>
      </c>
      <c r="B265" s="59" t="s">
        <v>105</v>
      </c>
      <c r="C265" s="54"/>
      <c r="D265" s="54"/>
      <c r="E265" s="54"/>
    </row>
    <row r="266" spans="1:5" ht="16.5" customHeight="1">
      <c r="A266" s="56"/>
      <c r="B266" s="54" t="s">
        <v>58</v>
      </c>
      <c r="C266" s="54">
        <f>SUM(C267:C270)</f>
        <v>14960</v>
      </c>
      <c r="D266" s="54">
        <f>SUM(D267:D270)</f>
        <v>0</v>
      </c>
      <c r="E266" s="54">
        <f>SUM(E267:E270)</f>
        <v>14960</v>
      </c>
    </row>
    <row r="267" spans="1:5" ht="16.5" customHeight="1">
      <c r="A267" s="56"/>
      <c r="B267" s="53" t="s">
        <v>92</v>
      </c>
      <c r="C267" s="53">
        <v>10960</v>
      </c>
      <c r="D267" s="53"/>
      <c r="E267" s="53">
        <f>C267+D267</f>
        <v>10960</v>
      </c>
    </row>
    <row r="268" spans="1:5" ht="16.5" customHeight="1" hidden="1">
      <c r="A268" s="56"/>
      <c r="B268" s="134" t="s">
        <v>106</v>
      </c>
      <c r="C268" s="53"/>
      <c r="D268" s="53"/>
      <c r="E268" s="53">
        <f>C268+D268</f>
        <v>0</v>
      </c>
    </row>
    <row r="269" spans="1:5" ht="15.75" customHeight="1">
      <c r="A269" s="56"/>
      <c r="B269" s="134" t="s">
        <v>77</v>
      </c>
      <c r="C269" s="53">
        <v>4000</v>
      </c>
      <c r="D269" s="53">
        <v>0</v>
      </c>
      <c r="E269" s="53">
        <f>C269+D269</f>
        <v>4000</v>
      </c>
    </row>
    <row r="270" spans="1:5" ht="16.5" customHeight="1" hidden="1">
      <c r="A270" s="56"/>
      <c r="B270" s="53" t="s">
        <v>102</v>
      </c>
      <c r="C270" s="53"/>
      <c r="D270" s="53"/>
      <c r="E270" s="54">
        <f>C270+D270</f>
        <v>0</v>
      </c>
    </row>
    <row r="271" spans="1:5" ht="16.5" customHeight="1">
      <c r="A271" s="56"/>
      <c r="B271" s="53"/>
      <c r="C271" s="53"/>
      <c r="D271" s="53"/>
      <c r="E271" s="54"/>
    </row>
    <row r="272" spans="1:5" ht="16.5" customHeight="1">
      <c r="A272" s="56"/>
      <c r="B272" s="54" t="s">
        <v>75</v>
      </c>
      <c r="C272" s="54">
        <f>C273+C276</f>
        <v>14960</v>
      </c>
      <c r="D272" s="54">
        <f>D273+D276</f>
        <v>0</v>
      </c>
      <c r="E272" s="54">
        <f>E273+E276</f>
        <v>14960</v>
      </c>
    </row>
    <row r="273" spans="1:5" ht="16.5" customHeight="1">
      <c r="A273" s="56"/>
      <c r="B273" s="53" t="s">
        <v>43</v>
      </c>
      <c r="C273" s="53">
        <f>C274</f>
        <v>14960</v>
      </c>
      <c r="D273" s="53">
        <f>D274</f>
        <v>0</v>
      </c>
      <c r="E273" s="53">
        <f>E274</f>
        <v>14960</v>
      </c>
    </row>
    <row r="274" spans="1:5" ht="16.5" customHeight="1">
      <c r="A274" s="56"/>
      <c r="B274" s="53" t="s">
        <v>487</v>
      </c>
      <c r="C274" s="53">
        <v>14960</v>
      </c>
      <c r="D274" s="53">
        <v>0</v>
      </c>
      <c r="E274" s="53">
        <f>C274+D274</f>
        <v>14960</v>
      </c>
    </row>
    <row r="275" spans="1:5" ht="2.25" customHeight="1">
      <c r="A275" s="56"/>
      <c r="B275" s="55" t="s">
        <v>93</v>
      </c>
      <c r="C275" s="55">
        <v>0</v>
      </c>
      <c r="D275" s="55"/>
      <c r="E275" s="54">
        <f>C275+D275</f>
        <v>0</v>
      </c>
    </row>
    <row r="276" spans="1:5" ht="16.5" customHeight="1" hidden="1">
      <c r="A276" s="56"/>
      <c r="B276" s="53" t="s">
        <v>57</v>
      </c>
      <c r="C276" s="53"/>
      <c r="D276" s="53"/>
      <c r="E276" s="54"/>
    </row>
    <row r="277" spans="1:5" ht="16.5" customHeight="1">
      <c r="A277" s="56"/>
      <c r="B277" s="53"/>
      <c r="C277" s="53"/>
      <c r="D277" s="53"/>
      <c r="E277" s="54"/>
    </row>
    <row r="278" spans="1:5" ht="16.5" customHeight="1" hidden="1">
      <c r="A278" s="95" t="s">
        <v>329</v>
      </c>
      <c r="B278" s="59" t="s">
        <v>364</v>
      </c>
      <c r="C278" s="54"/>
      <c r="D278" s="54"/>
      <c r="E278" s="54"/>
    </row>
    <row r="279" spans="1:5" ht="16.5" customHeight="1" hidden="1">
      <c r="A279" s="57"/>
      <c r="B279" s="54" t="s">
        <v>58</v>
      </c>
      <c r="C279" s="54">
        <f>C280+C281+C282+C284+C283+C285</f>
        <v>0</v>
      </c>
      <c r="D279" s="54">
        <f>D280+D281+D282+D284+D283+D285</f>
        <v>0</v>
      </c>
      <c r="E279" s="54">
        <f>E280+E281+E282+E284+E283+E285</f>
        <v>0</v>
      </c>
    </row>
    <row r="280" spans="1:5" ht="9" customHeight="1" hidden="1">
      <c r="A280" s="57"/>
      <c r="B280" s="53" t="s">
        <v>92</v>
      </c>
      <c r="C280" s="53"/>
      <c r="D280" s="53"/>
      <c r="E280" s="53">
        <f aca="true" t="shared" si="6" ref="E280:E285">C280+D280</f>
        <v>0</v>
      </c>
    </row>
    <row r="281" spans="1:5" ht="13.5" customHeight="1" hidden="1">
      <c r="A281" s="57"/>
      <c r="B281" s="73" t="s">
        <v>12</v>
      </c>
      <c r="C281" s="53">
        <v>0</v>
      </c>
      <c r="D281" s="53"/>
      <c r="E281" s="54">
        <f t="shared" si="6"/>
        <v>0</v>
      </c>
    </row>
    <row r="282" spans="1:5" ht="12" customHeight="1" hidden="1">
      <c r="A282" s="57"/>
      <c r="B282" s="132" t="s">
        <v>61</v>
      </c>
      <c r="C282" s="53">
        <v>0</v>
      </c>
      <c r="D282" s="53">
        <v>0</v>
      </c>
      <c r="E282" s="53">
        <f t="shared" si="6"/>
        <v>0</v>
      </c>
    </row>
    <row r="283" spans="1:5" ht="16.5" customHeight="1" hidden="1">
      <c r="A283" s="57"/>
      <c r="B283" s="53" t="s">
        <v>101</v>
      </c>
      <c r="C283" s="53"/>
      <c r="D283" s="53"/>
      <c r="E283" s="54">
        <f t="shared" si="6"/>
        <v>0</v>
      </c>
    </row>
    <row r="284" spans="1:5" ht="16.5" customHeight="1" hidden="1">
      <c r="A284" s="57"/>
      <c r="B284" s="53" t="s">
        <v>102</v>
      </c>
      <c r="C284" s="53">
        <v>0</v>
      </c>
      <c r="D284" s="53"/>
      <c r="E284" s="53">
        <f t="shared" si="6"/>
        <v>0</v>
      </c>
    </row>
    <row r="285" spans="1:5" ht="16.5" customHeight="1" hidden="1">
      <c r="A285" s="57"/>
      <c r="B285" s="53" t="s">
        <v>66</v>
      </c>
      <c r="C285" s="53">
        <v>0</v>
      </c>
      <c r="D285" s="53">
        <v>0</v>
      </c>
      <c r="E285" s="53">
        <f t="shared" si="6"/>
        <v>0</v>
      </c>
    </row>
    <row r="286" spans="1:5" ht="13.5" customHeight="1" hidden="1">
      <c r="A286" s="57"/>
      <c r="B286" s="53"/>
      <c r="C286" s="53"/>
      <c r="D286" s="53"/>
      <c r="E286" s="53"/>
    </row>
    <row r="287" spans="1:5" ht="16.5" customHeight="1" hidden="1">
      <c r="A287" s="57"/>
      <c r="B287" s="54" t="s">
        <v>75</v>
      </c>
      <c r="C287" s="54">
        <f>C288+C292+C293</f>
        <v>0</v>
      </c>
      <c r="D287" s="54">
        <f>D288+D292+D293</f>
        <v>0</v>
      </c>
      <c r="E287" s="54">
        <f>E288+E292+E293</f>
        <v>0</v>
      </c>
    </row>
    <row r="288" spans="1:5" ht="16.5" customHeight="1" hidden="1">
      <c r="A288" s="57"/>
      <c r="B288" s="53" t="s">
        <v>43</v>
      </c>
      <c r="C288" s="53">
        <f>C291+C289</f>
        <v>0</v>
      </c>
      <c r="D288" s="53">
        <f>D291+D289</f>
        <v>0</v>
      </c>
      <c r="E288" s="53">
        <f>E291+E289</f>
        <v>0</v>
      </c>
    </row>
    <row r="289" spans="1:5" ht="15.75" customHeight="1" hidden="1">
      <c r="A289" s="57"/>
      <c r="B289" s="53" t="s">
        <v>487</v>
      </c>
      <c r="C289" s="53">
        <v>0</v>
      </c>
      <c r="D289" s="53">
        <v>0</v>
      </c>
      <c r="E289" s="53">
        <f>C289+D289</f>
        <v>0</v>
      </c>
    </row>
    <row r="290" spans="1:5" ht="18" customHeight="1" hidden="1">
      <c r="A290" s="57"/>
      <c r="B290" s="55" t="s">
        <v>93</v>
      </c>
      <c r="C290" s="53">
        <v>0</v>
      </c>
      <c r="D290" s="53"/>
      <c r="E290" s="54">
        <f>C290+D290</f>
        <v>0</v>
      </c>
    </row>
    <row r="291" spans="1:5" ht="16.5" customHeight="1" hidden="1">
      <c r="A291" s="57"/>
      <c r="B291" s="53" t="s">
        <v>45</v>
      </c>
      <c r="C291" s="53">
        <v>0</v>
      </c>
      <c r="D291" s="53"/>
      <c r="E291" s="53">
        <f>C291+D291</f>
        <v>0</v>
      </c>
    </row>
    <row r="292" spans="1:5" ht="24" customHeight="1" hidden="1">
      <c r="A292" s="57"/>
      <c r="B292" s="73" t="s">
        <v>57</v>
      </c>
      <c r="C292" s="53"/>
      <c r="D292" s="53"/>
      <c r="E292" s="53">
        <f>C292+D292</f>
        <v>0</v>
      </c>
    </row>
    <row r="293" spans="1:5" ht="21.75" customHeight="1" hidden="1">
      <c r="A293" s="56"/>
      <c r="B293" s="82" t="s">
        <v>82</v>
      </c>
      <c r="C293" s="55"/>
      <c r="D293" s="55"/>
      <c r="E293" s="54">
        <f>C293+D293</f>
        <v>0</v>
      </c>
    </row>
    <row r="294" spans="1:5" ht="0.75" customHeight="1">
      <c r="A294" s="56"/>
      <c r="B294" s="53"/>
      <c r="C294" s="53"/>
      <c r="D294" s="53"/>
      <c r="E294" s="54"/>
    </row>
    <row r="295" spans="1:5" ht="27.75" customHeight="1">
      <c r="A295" s="57" t="s">
        <v>108</v>
      </c>
      <c r="B295" s="59" t="s">
        <v>109</v>
      </c>
      <c r="C295" s="53"/>
      <c r="D295" s="53"/>
      <c r="E295" s="54"/>
    </row>
    <row r="296" spans="1:5" ht="10.5" customHeight="1">
      <c r="A296" s="57"/>
      <c r="B296" s="54" t="s">
        <v>58</v>
      </c>
      <c r="C296" s="54">
        <f>C297+C299+C300+C301+C298</f>
        <v>55615</v>
      </c>
      <c r="D296" s="54">
        <f>D297+D299+D300+D301+D298</f>
        <v>0</v>
      </c>
      <c r="E296" s="54">
        <f>E297+E299+E300+E301+E298</f>
        <v>55615</v>
      </c>
    </row>
    <row r="297" spans="1:5" ht="12" customHeight="1">
      <c r="A297" s="57"/>
      <c r="B297" s="53" t="s">
        <v>90</v>
      </c>
      <c r="C297" s="53">
        <v>55615</v>
      </c>
      <c r="D297" s="53">
        <v>0</v>
      </c>
      <c r="E297" s="53">
        <f>C297+D297</f>
        <v>55615</v>
      </c>
    </row>
    <row r="298" spans="1:5" ht="16.5" customHeight="1" hidden="1">
      <c r="A298" s="57"/>
      <c r="B298" s="53" t="s">
        <v>26</v>
      </c>
      <c r="C298" s="53">
        <v>0</v>
      </c>
      <c r="D298" s="53">
        <v>0</v>
      </c>
      <c r="E298" s="53">
        <f>C298+D298</f>
        <v>0</v>
      </c>
    </row>
    <row r="299" spans="1:5" ht="16.5" customHeight="1" hidden="1">
      <c r="A299" s="57"/>
      <c r="B299" s="53" t="s">
        <v>66</v>
      </c>
      <c r="C299" s="53"/>
      <c r="D299" s="53"/>
      <c r="E299" s="53">
        <f>C299+D299</f>
        <v>0</v>
      </c>
    </row>
    <row r="300" spans="1:5" ht="16.5" customHeight="1" hidden="1">
      <c r="A300" s="57"/>
      <c r="B300" s="53" t="s">
        <v>110</v>
      </c>
      <c r="C300" s="53"/>
      <c r="D300" s="53"/>
      <c r="E300" s="53">
        <f>C300+D300</f>
        <v>0</v>
      </c>
    </row>
    <row r="301" spans="1:5" ht="16.5" customHeight="1" hidden="1">
      <c r="A301" s="57"/>
      <c r="B301" s="53" t="s">
        <v>21</v>
      </c>
      <c r="C301" s="53"/>
      <c r="D301" s="53"/>
      <c r="E301" s="53">
        <f>C301+D301</f>
        <v>0</v>
      </c>
    </row>
    <row r="302" spans="1:5" ht="11.25" customHeight="1">
      <c r="A302" s="57"/>
      <c r="B302" s="53"/>
      <c r="C302" s="53"/>
      <c r="D302" s="53"/>
      <c r="E302" s="54"/>
    </row>
    <row r="303" spans="1:5" ht="16.5" customHeight="1">
      <c r="A303" s="57"/>
      <c r="B303" s="54" t="s">
        <v>75</v>
      </c>
      <c r="C303" s="54">
        <f>C304</f>
        <v>55615</v>
      </c>
      <c r="D303" s="54">
        <f>D304</f>
        <v>0</v>
      </c>
      <c r="E303" s="54">
        <f>E304</f>
        <v>55615</v>
      </c>
    </row>
    <row r="304" spans="1:5" ht="16.5" customHeight="1">
      <c r="A304" s="57"/>
      <c r="B304" s="53" t="s">
        <v>43</v>
      </c>
      <c r="C304" s="53">
        <f>C305+C307+C306</f>
        <v>55615</v>
      </c>
      <c r="D304" s="53">
        <f>D305+D307+D306</f>
        <v>0</v>
      </c>
      <c r="E304" s="53">
        <f>E305+E307+E306</f>
        <v>55615</v>
      </c>
    </row>
    <row r="305" spans="1:5" ht="16.5" customHeight="1">
      <c r="A305" s="57"/>
      <c r="B305" s="53" t="s">
        <v>88</v>
      </c>
      <c r="C305" s="53">
        <v>6154</v>
      </c>
      <c r="D305" s="53">
        <v>0</v>
      </c>
      <c r="E305" s="53">
        <f>C305+D305</f>
        <v>6154</v>
      </c>
    </row>
    <row r="306" spans="1:5" ht="16.5" customHeight="1">
      <c r="A306" s="57"/>
      <c r="B306" s="53" t="s">
        <v>363</v>
      </c>
      <c r="C306" s="53">
        <v>49461</v>
      </c>
      <c r="D306" s="53">
        <v>0</v>
      </c>
      <c r="E306" s="53">
        <f>C306+D306</f>
        <v>49461</v>
      </c>
    </row>
    <row r="307" spans="1:5" ht="16.5" customHeight="1">
      <c r="A307" s="57"/>
      <c r="B307" s="53" t="s">
        <v>111</v>
      </c>
      <c r="C307" s="53"/>
      <c r="D307" s="53"/>
      <c r="E307" s="54"/>
    </row>
    <row r="308" spans="1:5" ht="3.75" customHeight="1">
      <c r="A308" s="57"/>
      <c r="B308" s="53"/>
      <c r="C308" s="53"/>
      <c r="D308" s="53"/>
      <c r="E308" s="54"/>
    </row>
    <row r="309" spans="1:5" ht="16.5" customHeight="1" hidden="1">
      <c r="A309" s="56"/>
      <c r="B309" s="53" t="s">
        <v>57</v>
      </c>
      <c r="C309" s="53">
        <v>0</v>
      </c>
      <c r="D309" s="53">
        <v>0</v>
      </c>
      <c r="E309" s="53">
        <f>C309+D309</f>
        <v>0</v>
      </c>
    </row>
    <row r="310" spans="1:5" ht="8.25" customHeight="1">
      <c r="A310" s="57"/>
      <c r="B310" s="53"/>
      <c r="C310" s="53"/>
      <c r="D310" s="53"/>
      <c r="E310" s="54"/>
    </row>
    <row r="311" spans="1:5" ht="19.5" customHeight="1">
      <c r="A311" s="57" t="s">
        <v>401</v>
      </c>
      <c r="B311" s="260" t="s">
        <v>402</v>
      </c>
      <c r="C311" s="53"/>
      <c r="D311" s="53"/>
      <c r="E311" s="53"/>
    </row>
    <row r="312" spans="1:5" ht="16.5" customHeight="1">
      <c r="A312" s="57"/>
      <c r="B312" s="54" t="s">
        <v>58</v>
      </c>
      <c r="C312" s="54">
        <f>C313</f>
        <v>26705</v>
      </c>
      <c r="D312" s="54">
        <f>D313</f>
        <v>0</v>
      </c>
      <c r="E312" s="54">
        <f>E313</f>
        <v>26705</v>
      </c>
    </row>
    <row r="313" spans="1:5" ht="16.5" customHeight="1">
      <c r="A313" s="56"/>
      <c r="B313" s="53" t="s">
        <v>73</v>
      </c>
      <c r="C313" s="53">
        <v>26705</v>
      </c>
      <c r="D313" s="53">
        <v>0</v>
      </c>
      <c r="E313" s="53">
        <f>C313+D313</f>
        <v>26705</v>
      </c>
    </row>
    <row r="314" spans="1:5" ht="14.25" customHeight="1">
      <c r="A314" s="56"/>
      <c r="B314" s="53"/>
      <c r="C314" s="53"/>
      <c r="D314" s="53"/>
      <c r="E314" s="54"/>
    </row>
    <row r="315" spans="1:5" ht="16.5" customHeight="1">
      <c r="A315" s="56"/>
      <c r="B315" s="54" t="s">
        <v>75</v>
      </c>
      <c r="C315" s="54">
        <f>C309+C316</f>
        <v>26705</v>
      </c>
      <c r="D315" s="54">
        <f>D309+D316</f>
        <v>0</v>
      </c>
      <c r="E315" s="54">
        <f>E309+E316</f>
        <v>26705</v>
      </c>
    </row>
    <row r="316" spans="1:5" ht="16.5" customHeight="1">
      <c r="A316" s="56"/>
      <c r="B316" s="53" t="s">
        <v>43</v>
      </c>
      <c r="C316" s="53">
        <f>C317</f>
        <v>26705</v>
      </c>
      <c r="D316" s="53">
        <f>D317</f>
        <v>0</v>
      </c>
      <c r="E316" s="53">
        <f>E317</f>
        <v>26705</v>
      </c>
    </row>
    <row r="317" spans="1:5" ht="16.5" customHeight="1">
      <c r="A317" s="56"/>
      <c r="B317" s="53" t="s">
        <v>403</v>
      </c>
      <c r="C317" s="53">
        <v>26705</v>
      </c>
      <c r="D317" s="53">
        <v>0</v>
      </c>
      <c r="E317" s="53">
        <f>C317+D317</f>
        <v>26705</v>
      </c>
    </row>
    <row r="318" spans="1:5" ht="16.5" customHeight="1" hidden="1">
      <c r="A318" s="56"/>
      <c r="B318" s="53" t="s">
        <v>404</v>
      </c>
      <c r="C318" s="53">
        <v>0</v>
      </c>
      <c r="D318" s="53">
        <v>0</v>
      </c>
      <c r="E318" s="53">
        <f>C318+D318</f>
        <v>0</v>
      </c>
    </row>
    <row r="319" spans="1:5" ht="0.75" customHeight="1">
      <c r="A319" s="57"/>
      <c r="B319" s="53"/>
      <c r="C319" s="53"/>
      <c r="D319" s="53"/>
      <c r="E319" s="54"/>
    </row>
    <row r="320" spans="1:5" ht="16.5" customHeight="1">
      <c r="A320" s="57"/>
      <c r="B320" s="53"/>
      <c r="C320" s="53"/>
      <c r="D320" s="53"/>
      <c r="E320" s="54"/>
    </row>
    <row r="321" spans="1:5" ht="16.5" customHeight="1">
      <c r="A321" s="57" t="s">
        <v>374</v>
      </c>
      <c r="B321" s="59" t="s">
        <v>494</v>
      </c>
      <c r="C321" s="54"/>
      <c r="D321" s="54"/>
      <c r="E321" s="54"/>
    </row>
    <row r="322" spans="1:5" ht="16.5" customHeight="1">
      <c r="A322" s="57"/>
      <c r="B322" s="54" t="s">
        <v>58</v>
      </c>
      <c r="C322" s="54">
        <f>C323+C324+C325</f>
        <v>606026</v>
      </c>
      <c r="D322" s="54">
        <f>D323+D324+D325</f>
        <v>0</v>
      </c>
      <c r="E322" s="54">
        <f>E323+E324+E325</f>
        <v>606026</v>
      </c>
    </row>
    <row r="323" spans="1:5" ht="16.5" customHeight="1">
      <c r="A323" s="57"/>
      <c r="B323" s="53" t="s">
        <v>73</v>
      </c>
      <c r="C323" s="53">
        <v>606026</v>
      </c>
      <c r="D323" s="53">
        <v>0</v>
      </c>
      <c r="E323" s="53">
        <f>C323+D323</f>
        <v>606026</v>
      </c>
    </row>
    <row r="324" spans="1:5" ht="16.5" customHeight="1" hidden="1">
      <c r="A324" s="57"/>
      <c r="B324" s="53" t="s">
        <v>66</v>
      </c>
      <c r="C324" s="53">
        <v>0</v>
      </c>
      <c r="D324" s="53">
        <v>0</v>
      </c>
      <c r="E324" s="53">
        <f>C324+D324</f>
        <v>0</v>
      </c>
    </row>
    <row r="325" spans="1:5" ht="16.5" customHeight="1" hidden="1">
      <c r="A325" s="56"/>
      <c r="B325" s="53" t="s">
        <v>102</v>
      </c>
      <c r="C325" s="53"/>
      <c r="D325" s="53"/>
      <c r="E325" s="54">
        <f>C325+D325</f>
        <v>0</v>
      </c>
    </row>
    <row r="326" spans="1:5" ht="27.75" customHeight="1">
      <c r="A326" s="57"/>
      <c r="B326" s="54" t="s">
        <v>75</v>
      </c>
      <c r="C326" s="54">
        <f>C327</f>
        <v>606026</v>
      </c>
      <c r="D326" s="54">
        <f>D327</f>
        <v>0</v>
      </c>
      <c r="E326" s="54">
        <f>E327</f>
        <v>606026</v>
      </c>
    </row>
    <row r="327" spans="1:5" ht="16.5" customHeight="1">
      <c r="A327" s="57"/>
      <c r="B327" s="53" t="s">
        <v>43</v>
      </c>
      <c r="C327" s="53">
        <f>C328+C329</f>
        <v>606026</v>
      </c>
      <c r="D327" s="53">
        <f>D328+D329</f>
        <v>0</v>
      </c>
      <c r="E327" s="53">
        <f>E328+E329</f>
        <v>606026</v>
      </c>
    </row>
    <row r="328" spans="1:5" ht="1.5" customHeight="1">
      <c r="A328" s="57"/>
      <c r="B328" s="53" t="s">
        <v>487</v>
      </c>
      <c r="C328" s="53">
        <v>0</v>
      </c>
      <c r="D328" s="53"/>
      <c r="E328" s="53">
        <f>C328+D328</f>
        <v>0</v>
      </c>
    </row>
    <row r="329" spans="1:5" ht="16.5" customHeight="1">
      <c r="A329" s="57"/>
      <c r="B329" s="53" t="s">
        <v>373</v>
      </c>
      <c r="C329" s="53">
        <v>606026</v>
      </c>
      <c r="D329" s="53">
        <v>0</v>
      </c>
      <c r="E329" s="53">
        <f>C329+D329</f>
        <v>606026</v>
      </c>
    </row>
    <row r="330" spans="1:5" ht="35.25" customHeight="1" hidden="1">
      <c r="A330" s="135" t="s">
        <v>405</v>
      </c>
      <c r="B330" s="54" t="s">
        <v>352</v>
      </c>
      <c r="C330" s="53"/>
      <c r="D330" s="53"/>
      <c r="E330" s="53"/>
    </row>
    <row r="331" spans="1:5" ht="16.5" customHeight="1" hidden="1">
      <c r="A331" s="57"/>
      <c r="B331" s="54" t="s">
        <v>58</v>
      </c>
      <c r="C331" s="54">
        <f>C332+C336+C333+C334+C337+C335</f>
        <v>0</v>
      </c>
      <c r="D331" s="54">
        <f>D332+D336+D333+D334+D337+D335</f>
        <v>0</v>
      </c>
      <c r="E331" s="54">
        <f>E332+E336+E333+E334+E337+E335</f>
        <v>0</v>
      </c>
    </row>
    <row r="332" spans="1:5" ht="16.5" customHeight="1" hidden="1">
      <c r="A332" s="57"/>
      <c r="B332" s="53" t="s">
        <v>80</v>
      </c>
      <c r="C332" s="53">
        <v>0</v>
      </c>
      <c r="D332" s="53">
        <v>0</v>
      </c>
      <c r="E332" s="53">
        <f aca="true" t="shared" si="7" ref="E332:E337">C332+D332</f>
        <v>0</v>
      </c>
    </row>
    <row r="333" spans="1:5" ht="16.5" customHeight="1" hidden="1">
      <c r="A333" s="57"/>
      <c r="B333" s="73" t="s">
        <v>17</v>
      </c>
      <c r="C333" s="53">
        <v>0</v>
      </c>
      <c r="D333" s="53"/>
      <c r="E333" s="53">
        <f t="shared" si="7"/>
        <v>0</v>
      </c>
    </row>
    <row r="334" spans="1:5" ht="22.5" customHeight="1" hidden="1">
      <c r="A334" s="57"/>
      <c r="B334" s="73" t="s">
        <v>110</v>
      </c>
      <c r="C334" s="53">
        <v>0</v>
      </c>
      <c r="D334" s="53"/>
      <c r="E334" s="53">
        <f t="shared" si="7"/>
        <v>0</v>
      </c>
    </row>
    <row r="335" spans="1:5" ht="24.75" customHeight="1" hidden="1">
      <c r="A335" s="57"/>
      <c r="B335" s="73" t="s">
        <v>77</v>
      </c>
      <c r="C335" s="53"/>
      <c r="D335" s="53"/>
      <c r="E335" s="53">
        <f t="shared" si="7"/>
        <v>0</v>
      </c>
    </row>
    <row r="336" spans="1:5" ht="31.5" customHeight="1" hidden="1">
      <c r="A336" s="57"/>
      <c r="B336" s="53" t="s">
        <v>66</v>
      </c>
      <c r="C336" s="53"/>
      <c r="D336" s="53"/>
      <c r="E336" s="53">
        <f t="shared" si="7"/>
        <v>0</v>
      </c>
    </row>
    <row r="337" spans="1:5" ht="23.25" customHeight="1" hidden="1">
      <c r="A337" s="57"/>
      <c r="B337" s="53" t="s">
        <v>102</v>
      </c>
      <c r="C337" s="53"/>
      <c r="D337" s="53"/>
      <c r="E337" s="53">
        <f t="shared" si="7"/>
        <v>0</v>
      </c>
    </row>
    <row r="338" spans="1:5" ht="16.5" customHeight="1" hidden="1">
      <c r="A338" s="57"/>
      <c r="B338" s="53"/>
      <c r="C338" s="53"/>
      <c r="D338" s="53"/>
      <c r="E338" s="54"/>
    </row>
    <row r="339" spans="1:5" ht="16.5" customHeight="1" hidden="1">
      <c r="A339" s="57"/>
      <c r="B339" s="54" t="s">
        <v>75</v>
      </c>
      <c r="C339" s="54">
        <f>C342+C340</f>
        <v>0</v>
      </c>
      <c r="D339" s="54">
        <f>D342+D340</f>
        <v>0</v>
      </c>
      <c r="E339" s="54">
        <f>E342+E340</f>
        <v>0</v>
      </c>
    </row>
    <row r="340" spans="1:5" ht="16.5" customHeight="1" hidden="1">
      <c r="A340" s="57"/>
      <c r="B340" s="53" t="s">
        <v>43</v>
      </c>
      <c r="C340" s="53">
        <f>C341</f>
        <v>0</v>
      </c>
      <c r="D340" s="53">
        <f>D341</f>
        <v>0</v>
      </c>
      <c r="E340" s="53">
        <f>E341</f>
        <v>0</v>
      </c>
    </row>
    <row r="341" spans="1:5" ht="16.5" customHeight="1" hidden="1">
      <c r="A341" s="57"/>
      <c r="B341" s="53" t="s">
        <v>88</v>
      </c>
      <c r="C341" s="53">
        <v>0</v>
      </c>
      <c r="D341" s="53">
        <v>0</v>
      </c>
      <c r="E341" s="53">
        <f>C341+D341</f>
        <v>0</v>
      </c>
    </row>
    <row r="342" spans="1:5" ht="16.5" customHeight="1" hidden="1">
      <c r="A342" s="56"/>
      <c r="B342" s="53" t="s">
        <v>57</v>
      </c>
      <c r="C342" s="53">
        <v>0</v>
      </c>
      <c r="D342" s="53">
        <v>0</v>
      </c>
      <c r="E342" s="53">
        <f>C342+D342</f>
        <v>0</v>
      </c>
    </row>
    <row r="343" spans="1:5" ht="16.5" customHeight="1">
      <c r="A343" s="56"/>
      <c r="B343" s="53"/>
      <c r="C343" s="53"/>
      <c r="D343" s="53"/>
      <c r="E343" s="53"/>
    </row>
    <row r="344" spans="1:5" ht="16.5" customHeight="1">
      <c r="A344" s="93" t="s">
        <v>375</v>
      </c>
      <c r="B344" s="59" t="s">
        <v>112</v>
      </c>
      <c r="C344" s="53"/>
      <c r="D344" s="53"/>
      <c r="E344" s="54"/>
    </row>
    <row r="345" spans="1:5" ht="16.5" customHeight="1">
      <c r="A345" s="93"/>
      <c r="B345" s="54" t="s">
        <v>58</v>
      </c>
      <c r="C345" s="54">
        <f>C346+C350+C347+C348+C351+C349</f>
        <v>3025</v>
      </c>
      <c r="D345" s="54">
        <f>D346+D350+D347+D348+D351+D349</f>
        <v>0</v>
      </c>
      <c r="E345" s="54">
        <f>E346+E350+E347+E348+E351+E349</f>
        <v>3025</v>
      </c>
    </row>
    <row r="346" spans="1:5" ht="16.5" customHeight="1">
      <c r="A346" s="93"/>
      <c r="B346" s="53" t="s">
        <v>73</v>
      </c>
      <c r="C346" s="53">
        <v>3025</v>
      </c>
      <c r="D346" s="53">
        <v>0</v>
      </c>
      <c r="E346" s="53">
        <f aca="true" t="shared" si="8" ref="E346:E351">C346+D346</f>
        <v>3025</v>
      </c>
    </row>
    <row r="347" spans="1:5" ht="16.5" customHeight="1" hidden="1">
      <c r="A347" s="96" t="s">
        <v>16</v>
      </c>
      <c r="B347" s="73" t="s">
        <v>17</v>
      </c>
      <c r="C347" s="53">
        <v>0</v>
      </c>
      <c r="D347" s="53"/>
      <c r="E347" s="53">
        <f t="shared" si="8"/>
        <v>0</v>
      </c>
    </row>
    <row r="348" spans="1:5" ht="16.5" customHeight="1" hidden="1">
      <c r="A348" s="96" t="s">
        <v>9</v>
      </c>
      <c r="B348" s="73" t="s">
        <v>110</v>
      </c>
      <c r="C348" s="53">
        <v>0</v>
      </c>
      <c r="D348" s="53"/>
      <c r="E348" s="53">
        <f t="shared" si="8"/>
        <v>0</v>
      </c>
    </row>
    <row r="349" spans="1:5" ht="16.5" customHeight="1" hidden="1">
      <c r="A349" s="96"/>
      <c r="B349" s="73" t="s">
        <v>77</v>
      </c>
      <c r="C349" s="53"/>
      <c r="D349" s="53"/>
      <c r="E349" s="53">
        <f t="shared" si="8"/>
        <v>0</v>
      </c>
    </row>
    <row r="350" spans="1:5" ht="16.5" customHeight="1" hidden="1">
      <c r="A350" s="93"/>
      <c r="B350" s="53" t="s">
        <v>66</v>
      </c>
      <c r="C350" s="53"/>
      <c r="D350" s="53"/>
      <c r="E350" s="53">
        <f t="shared" si="8"/>
        <v>0</v>
      </c>
    </row>
    <row r="351" spans="1:5" ht="16.5" customHeight="1" hidden="1">
      <c r="A351" s="93"/>
      <c r="B351" s="53" t="s">
        <v>102</v>
      </c>
      <c r="C351" s="53"/>
      <c r="D351" s="53"/>
      <c r="E351" s="53">
        <f t="shared" si="8"/>
        <v>0</v>
      </c>
    </row>
    <row r="352" spans="1:5" ht="11.25" customHeight="1">
      <c r="A352" s="93"/>
      <c r="B352" s="53"/>
      <c r="C352" s="53"/>
      <c r="D352" s="53"/>
      <c r="E352" s="54"/>
    </row>
    <row r="353" spans="1:5" ht="16.5" customHeight="1">
      <c r="A353" s="93"/>
      <c r="B353" s="54" t="s">
        <v>75</v>
      </c>
      <c r="C353" s="54">
        <f>C356+C354</f>
        <v>3025</v>
      </c>
      <c r="D353" s="54">
        <f>D356+D354</f>
        <v>0</v>
      </c>
      <c r="E353" s="54">
        <f>E356+E354</f>
        <v>3025</v>
      </c>
    </row>
    <row r="354" spans="1:5" ht="16.5" customHeight="1" hidden="1">
      <c r="A354" s="93"/>
      <c r="B354" s="53" t="s">
        <v>43</v>
      </c>
      <c r="C354" s="53">
        <f>C355</f>
        <v>0</v>
      </c>
      <c r="D354" s="53">
        <f>D355</f>
        <v>0</v>
      </c>
      <c r="E354" s="53">
        <f>E355</f>
        <v>0</v>
      </c>
    </row>
    <row r="355" spans="1:5" ht="16.5" customHeight="1" hidden="1">
      <c r="A355" s="93"/>
      <c r="B355" s="53" t="s">
        <v>88</v>
      </c>
      <c r="C355" s="53">
        <v>0</v>
      </c>
      <c r="D355" s="53">
        <v>0</v>
      </c>
      <c r="E355" s="54">
        <f>C355+D355</f>
        <v>0</v>
      </c>
    </row>
    <row r="356" spans="1:5" ht="16.5" customHeight="1">
      <c r="A356" s="93"/>
      <c r="B356" s="53" t="s">
        <v>57</v>
      </c>
      <c r="C356" s="53">
        <v>3025</v>
      </c>
      <c r="D356" s="53">
        <v>0</v>
      </c>
      <c r="E356" s="53">
        <f>C356+D356</f>
        <v>3025</v>
      </c>
    </row>
    <row r="357" spans="1:5" ht="16.5" customHeight="1">
      <c r="A357" s="56"/>
      <c r="B357" s="53"/>
      <c r="C357" s="53"/>
      <c r="D357" s="53"/>
      <c r="E357" s="54"/>
    </row>
    <row r="358" spans="1:5" ht="37.5" customHeight="1" hidden="1">
      <c r="A358" s="93" t="s">
        <v>113</v>
      </c>
      <c r="B358" s="256" t="s">
        <v>114</v>
      </c>
      <c r="C358" s="55"/>
      <c r="D358" s="55"/>
      <c r="E358" s="55"/>
    </row>
    <row r="359" spans="1:5" ht="16.5" customHeight="1" hidden="1">
      <c r="A359" s="56"/>
      <c r="B359" s="54" t="s">
        <v>58</v>
      </c>
      <c r="C359" s="54">
        <f>C360+C362+C364+C361+C363</f>
        <v>0</v>
      </c>
      <c r="D359" s="54">
        <f>D360+D362+D364+D361+D363</f>
        <v>0</v>
      </c>
      <c r="E359" s="54">
        <f>E360+E362+E364+E361+E363</f>
        <v>0</v>
      </c>
    </row>
    <row r="360" spans="1:5" ht="16.5" customHeight="1" hidden="1">
      <c r="A360" s="56"/>
      <c r="B360" s="53" t="s">
        <v>90</v>
      </c>
      <c r="C360" s="53">
        <v>0</v>
      </c>
      <c r="D360" s="55">
        <v>0</v>
      </c>
      <c r="E360" s="53">
        <f>C360+D360</f>
        <v>0</v>
      </c>
    </row>
    <row r="361" spans="1:5" ht="16.5" customHeight="1" hidden="1">
      <c r="A361" s="56"/>
      <c r="B361" s="53" t="s">
        <v>12</v>
      </c>
      <c r="C361" s="55"/>
      <c r="D361" s="55"/>
      <c r="E361" s="53">
        <f>C361+D361</f>
        <v>0</v>
      </c>
    </row>
    <row r="362" spans="1:5" ht="16.5" customHeight="1" hidden="1">
      <c r="A362" s="131"/>
      <c r="B362" s="132" t="s">
        <v>83</v>
      </c>
      <c r="C362" s="53">
        <v>0</v>
      </c>
      <c r="D362" s="53">
        <v>0</v>
      </c>
      <c r="E362" s="53">
        <f>C362+D362</f>
        <v>0</v>
      </c>
    </row>
    <row r="363" spans="1:5" ht="16.5" customHeight="1" hidden="1">
      <c r="A363" s="131"/>
      <c r="B363" s="132" t="s">
        <v>26</v>
      </c>
      <c r="C363" s="53">
        <v>0</v>
      </c>
      <c r="D363" s="53">
        <v>0</v>
      </c>
      <c r="E363" s="53">
        <f>C363+D363</f>
        <v>0</v>
      </c>
    </row>
    <row r="364" spans="1:5" ht="16.5" customHeight="1" hidden="1">
      <c r="A364" s="56"/>
      <c r="B364" s="53" t="s">
        <v>102</v>
      </c>
      <c r="C364" s="53">
        <v>0</v>
      </c>
      <c r="D364" s="53"/>
      <c r="E364" s="53">
        <f>C364+D364</f>
        <v>0</v>
      </c>
    </row>
    <row r="365" spans="1:5" ht="16.5" customHeight="1" hidden="1">
      <c r="A365" s="56"/>
      <c r="B365" s="54" t="s">
        <v>75</v>
      </c>
      <c r="C365" s="54">
        <f>C366+C369+C370</f>
        <v>0</v>
      </c>
      <c r="D365" s="54">
        <f>D366+D369+D370</f>
        <v>0</v>
      </c>
      <c r="E365" s="54">
        <f>E366+E369+E370</f>
        <v>0</v>
      </c>
    </row>
    <row r="366" spans="1:5" ht="16.5" customHeight="1" hidden="1">
      <c r="A366" s="56"/>
      <c r="B366" s="53" t="s">
        <v>43</v>
      </c>
      <c r="C366" s="53">
        <f>C367</f>
        <v>0</v>
      </c>
      <c r="D366" s="53">
        <f>D367</f>
        <v>0</v>
      </c>
      <c r="E366" s="53">
        <f>C366+D366</f>
        <v>0</v>
      </c>
    </row>
    <row r="367" spans="1:5" ht="16.5" customHeight="1" hidden="1">
      <c r="A367" s="56"/>
      <c r="B367" s="53" t="s">
        <v>487</v>
      </c>
      <c r="C367" s="53">
        <v>0</v>
      </c>
      <c r="D367" s="53">
        <v>0</v>
      </c>
      <c r="E367" s="53">
        <f>C367+D367</f>
        <v>0</v>
      </c>
    </row>
    <row r="368" spans="1:5" ht="14.25" customHeight="1" hidden="1">
      <c r="A368" s="56"/>
      <c r="B368" s="55" t="s">
        <v>93</v>
      </c>
      <c r="C368" s="55">
        <v>0</v>
      </c>
      <c r="D368" s="55"/>
      <c r="E368" s="54">
        <f>C368+D368</f>
        <v>0</v>
      </c>
    </row>
    <row r="369" spans="1:5" ht="21.75" customHeight="1" hidden="1">
      <c r="A369" s="56"/>
      <c r="B369" s="53" t="s">
        <v>57</v>
      </c>
      <c r="C369" s="53">
        <v>0</v>
      </c>
      <c r="D369" s="53">
        <v>0</v>
      </c>
      <c r="E369" s="53">
        <f>C369+D369</f>
        <v>0</v>
      </c>
    </row>
    <row r="370" spans="1:5" ht="39" customHeight="1" hidden="1">
      <c r="A370" s="133"/>
      <c r="B370" s="82" t="s">
        <v>82</v>
      </c>
      <c r="C370" s="53">
        <v>0</v>
      </c>
      <c r="D370" s="53"/>
      <c r="E370" s="54">
        <f>C370+D370</f>
        <v>0</v>
      </c>
    </row>
    <row r="371" spans="1:5" ht="0.75" customHeight="1">
      <c r="A371" s="56"/>
      <c r="B371" s="53"/>
      <c r="C371" s="53"/>
      <c r="D371" s="53"/>
      <c r="E371" s="54"/>
    </row>
    <row r="372" spans="1:5" ht="16.5" customHeight="1">
      <c r="A372" s="97" t="s">
        <v>115</v>
      </c>
      <c r="B372" s="54" t="s">
        <v>499</v>
      </c>
      <c r="C372" s="53"/>
      <c r="D372" s="53"/>
      <c r="E372" s="54"/>
    </row>
    <row r="373" spans="1:5" ht="16.5" customHeight="1">
      <c r="A373" s="57"/>
      <c r="B373" s="54" t="s">
        <v>58</v>
      </c>
      <c r="C373" s="54">
        <f>C374+C376+C375</f>
        <v>696232</v>
      </c>
      <c r="D373" s="54">
        <f>D374+D376+D375</f>
        <v>0</v>
      </c>
      <c r="E373" s="54">
        <f>E374+E376+E375</f>
        <v>696232</v>
      </c>
    </row>
    <row r="374" spans="1:5" ht="16.5" customHeight="1">
      <c r="A374" s="57"/>
      <c r="B374" s="53" t="s">
        <v>80</v>
      </c>
      <c r="C374" s="53">
        <v>696232</v>
      </c>
      <c r="D374" s="53">
        <v>0</v>
      </c>
      <c r="E374" s="53">
        <f>C374+D374</f>
        <v>696232</v>
      </c>
    </row>
    <row r="375" spans="1:5" ht="16.5" customHeight="1" hidden="1">
      <c r="A375" s="57"/>
      <c r="B375" s="53" t="s">
        <v>83</v>
      </c>
      <c r="C375" s="53">
        <v>0</v>
      </c>
      <c r="D375" s="53">
        <v>0</v>
      </c>
      <c r="E375" s="53">
        <f>C375+D375</f>
        <v>0</v>
      </c>
    </row>
    <row r="376" spans="1:5" ht="16.5" customHeight="1" hidden="1">
      <c r="A376" s="57"/>
      <c r="B376" s="53" t="s">
        <v>77</v>
      </c>
      <c r="C376" s="53">
        <v>0</v>
      </c>
      <c r="D376" s="53"/>
      <c r="E376" s="53">
        <f>C376+D376</f>
        <v>0</v>
      </c>
    </row>
    <row r="377" spans="1:5" ht="10.5" customHeight="1">
      <c r="A377" s="57"/>
      <c r="B377" s="53"/>
      <c r="C377" s="53"/>
      <c r="D377" s="53"/>
      <c r="E377" s="54"/>
    </row>
    <row r="378" spans="1:5" ht="16.5" customHeight="1">
      <c r="A378" s="57"/>
      <c r="B378" s="54" t="s">
        <v>75</v>
      </c>
      <c r="C378" s="54">
        <f>C379</f>
        <v>696232</v>
      </c>
      <c r="D378" s="54">
        <f>D379</f>
        <v>0</v>
      </c>
      <c r="E378" s="54">
        <f>E379</f>
        <v>696232</v>
      </c>
    </row>
    <row r="379" spans="1:5" ht="16.5" customHeight="1">
      <c r="A379" s="57"/>
      <c r="B379" s="53" t="s">
        <v>43</v>
      </c>
      <c r="C379" s="53">
        <f>C381</f>
        <v>696232</v>
      </c>
      <c r="D379" s="53">
        <f>D381</f>
        <v>0</v>
      </c>
      <c r="E379" s="53">
        <f>E381</f>
        <v>696232</v>
      </c>
    </row>
    <row r="380" spans="1:5" ht="3" customHeight="1" hidden="1">
      <c r="A380" s="57"/>
      <c r="B380" s="53" t="s">
        <v>487</v>
      </c>
      <c r="C380" s="53">
        <v>0</v>
      </c>
      <c r="D380" s="53"/>
      <c r="E380" s="53">
        <f>C380+D380</f>
        <v>0</v>
      </c>
    </row>
    <row r="381" spans="1:5" ht="16.5" customHeight="1">
      <c r="A381" s="63"/>
      <c r="B381" s="53" t="s">
        <v>45</v>
      </c>
      <c r="C381" s="53">
        <v>696232</v>
      </c>
      <c r="D381" s="53">
        <v>0</v>
      </c>
      <c r="E381" s="53">
        <f>C381+D381</f>
        <v>696232</v>
      </c>
    </row>
    <row r="382" spans="1:5" ht="16.5" customHeight="1" hidden="1">
      <c r="A382" s="63"/>
      <c r="B382" s="63"/>
      <c r="C382" s="63"/>
      <c r="D382" s="63"/>
      <c r="E382" s="63"/>
    </row>
    <row r="383" spans="1:5" ht="16.5" customHeight="1">
      <c r="A383" s="63"/>
      <c r="B383" s="53"/>
      <c r="C383" s="53"/>
      <c r="D383" s="53"/>
      <c r="E383" s="53"/>
    </row>
    <row r="384" spans="1:5" ht="16.5" customHeight="1" hidden="1">
      <c r="A384" s="57" t="s">
        <v>116</v>
      </c>
      <c r="B384" s="59" t="s">
        <v>117</v>
      </c>
      <c r="C384" s="55"/>
      <c r="D384" s="55"/>
      <c r="E384" s="54"/>
    </row>
    <row r="385" spans="1:5" ht="16.5" customHeight="1" hidden="1">
      <c r="A385" s="56"/>
      <c r="B385" s="54" t="s">
        <v>58</v>
      </c>
      <c r="C385" s="54">
        <f>C386+C388+C390+C387+C389</f>
        <v>0</v>
      </c>
      <c r="D385" s="54">
        <f>D386+D388+D390+D387+D389</f>
        <v>0</v>
      </c>
      <c r="E385" s="54">
        <f>E386+E388+E390+E387+E389</f>
        <v>0</v>
      </c>
    </row>
    <row r="386" spans="1:5" ht="16.5" customHeight="1" hidden="1">
      <c r="A386" s="56"/>
      <c r="B386" s="53" t="s">
        <v>90</v>
      </c>
      <c r="C386" s="53">
        <v>0</v>
      </c>
      <c r="D386" s="53">
        <v>0</v>
      </c>
      <c r="E386" s="53">
        <f>C386+D386</f>
        <v>0</v>
      </c>
    </row>
    <row r="387" spans="1:5" ht="16.5" customHeight="1" hidden="1">
      <c r="A387" s="56"/>
      <c r="B387" s="53" t="s">
        <v>12</v>
      </c>
      <c r="C387" s="55">
        <v>0</v>
      </c>
      <c r="D387" s="55"/>
      <c r="E387" s="54">
        <f>C387+D387</f>
        <v>0</v>
      </c>
    </row>
    <row r="388" spans="1:5" ht="16.5" customHeight="1" hidden="1">
      <c r="A388" s="131"/>
      <c r="B388" s="132" t="s">
        <v>118</v>
      </c>
      <c r="C388" s="53"/>
      <c r="D388" s="53"/>
      <c r="E388" s="54">
        <f>C388+D388</f>
        <v>0</v>
      </c>
    </row>
    <row r="389" spans="1:5" ht="16.5" customHeight="1" hidden="1">
      <c r="A389" s="131"/>
      <c r="B389" s="132" t="s">
        <v>101</v>
      </c>
      <c r="C389" s="53"/>
      <c r="D389" s="53"/>
      <c r="E389" s="54">
        <f>C389+D389</f>
        <v>0</v>
      </c>
    </row>
    <row r="390" spans="1:5" ht="16.5" customHeight="1" hidden="1">
      <c r="A390" s="56"/>
      <c r="B390" s="53" t="s">
        <v>102</v>
      </c>
      <c r="C390" s="53"/>
      <c r="D390" s="53"/>
      <c r="E390" s="54">
        <f>C390+D390</f>
        <v>0</v>
      </c>
    </row>
    <row r="391" spans="1:5" ht="16.5" customHeight="1" hidden="1">
      <c r="A391" s="56"/>
      <c r="B391" s="53"/>
      <c r="C391" s="56"/>
      <c r="D391" s="56"/>
      <c r="E391" s="54"/>
    </row>
    <row r="392" spans="1:5" ht="16.5" customHeight="1" hidden="1">
      <c r="A392" s="56"/>
      <c r="B392" s="54" t="s">
        <v>75</v>
      </c>
      <c r="C392" s="54">
        <f>C393+C396+C397</f>
        <v>0</v>
      </c>
      <c r="D392" s="54">
        <f>D393+D396+D397</f>
        <v>0</v>
      </c>
      <c r="E392" s="54">
        <f>E393+E396+E397</f>
        <v>0</v>
      </c>
    </row>
    <row r="393" spans="1:5" ht="16.5" customHeight="1" hidden="1">
      <c r="A393" s="56"/>
      <c r="B393" s="53" t="s">
        <v>43</v>
      </c>
      <c r="C393" s="53">
        <f>C394</f>
        <v>0</v>
      </c>
      <c r="D393" s="53"/>
      <c r="E393" s="54">
        <f>C393+D393</f>
        <v>0</v>
      </c>
    </row>
    <row r="394" spans="1:5" ht="16.5" customHeight="1" hidden="1">
      <c r="A394" s="56"/>
      <c r="B394" s="53" t="s">
        <v>487</v>
      </c>
      <c r="C394" s="53">
        <v>0</v>
      </c>
      <c r="D394" s="53"/>
      <c r="E394" s="54">
        <f>C394+D394</f>
        <v>0</v>
      </c>
    </row>
    <row r="395" spans="1:5" ht="16.5" customHeight="1" hidden="1">
      <c r="A395" s="56"/>
      <c r="B395" s="55" t="s">
        <v>93</v>
      </c>
      <c r="C395" s="55">
        <v>0</v>
      </c>
      <c r="D395" s="55"/>
      <c r="E395" s="54">
        <f>C395+D395</f>
        <v>0</v>
      </c>
    </row>
    <row r="396" spans="1:5" ht="16.5" customHeight="1" hidden="1">
      <c r="A396" s="56"/>
      <c r="B396" s="53" t="s">
        <v>57</v>
      </c>
      <c r="C396" s="53">
        <v>0</v>
      </c>
      <c r="D396" s="53">
        <v>0</v>
      </c>
      <c r="E396" s="53">
        <f>C396+D396</f>
        <v>0</v>
      </c>
    </row>
    <row r="397" spans="1:5" ht="16.5" customHeight="1" hidden="1">
      <c r="A397" s="133"/>
      <c r="B397" s="82" t="s">
        <v>82</v>
      </c>
      <c r="C397" s="53"/>
      <c r="D397" s="53"/>
      <c r="E397" s="54">
        <f>C397+D397</f>
        <v>0</v>
      </c>
    </row>
    <row r="398" spans="1:5" ht="16.5" customHeight="1" hidden="1">
      <c r="A398" s="94" t="s">
        <v>119</v>
      </c>
      <c r="B398" s="59" t="s">
        <v>120</v>
      </c>
      <c r="C398" s="54"/>
      <c r="D398" s="54"/>
      <c r="E398" s="54"/>
    </row>
    <row r="399" spans="1:5" ht="16.5" customHeight="1" hidden="1">
      <c r="A399" s="57"/>
      <c r="B399" s="54" t="s">
        <v>58</v>
      </c>
      <c r="C399" s="54">
        <f>C400+C401+C402+C404+C403</f>
        <v>0</v>
      </c>
      <c r="D399" s="54">
        <f>D400+D401+D402+D404+D403</f>
        <v>0</v>
      </c>
      <c r="E399" s="54">
        <f>E400+E401+E402+E404+E403</f>
        <v>0</v>
      </c>
    </row>
    <row r="400" spans="1:5" ht="16.5" customHeight="1" hidden="1">
      <c r="A400" s="57"/>
      <c r="B400" s="53" t="s">
        <v>73</v>
      </c>
      <c r="C400" s="53">
        <v>0</v>
      </c>
      <c r="D400" s="53">
        <v>0</v>
      </c>
      <c r="E400" s="53">
        <f>C400+D400</f>
        <v>0</v>
      </c>
    </row>
    <row r="401" spans="1:5" ht="16.5" customHeight="1" hidden="1">
      <c r="A401" s="57"/>
      <c r="B401" s="73" t="s">
        <v>12</v>
      </c>
      <c r="C401" s="53">
        <v>0</v>
      </c>
      <c r="D401" s="53"/>
      <c r="E401" s="54">
        <f>C401+D401</f>
        <v>0</v>
      </c>
    </row>
    <row r="402" spans="1:5" ht="16.5" customHeight="1" hidden="1">
      <c r="A402" s="131"/>
      <c r="B402" s="132" t="s">
        <v>118</v>
      </c>
      <c r="C402" s="53"/>
      <c r="D402" s="53"/>
      <c r="E402" s="54">
        <f>C402+D402</f>
        <v>0</v>
      </c>
    </row>
    <row r="403" spans="1:5" ht="16.5" customHeight="1" hidden="1">
      <c r="A403" s="131"/>
      <c r="B403" s="132" t="s">
        <v>101</v>
      </c>
      <c r="C403" s="53"/>
      <c r="D403" s="53"/>
      <c r="E403" s="54">
        <f>C403+D403</f>
        <v>0</v>
      </c>
    </row>
    <row r="404" spans="1:5" ht="16.5" customHeight="1" hidden="1">
      <c r="A404" s="56"/>
      <c r="B404" s="53" t="s">
        <v>102</v>
      </c>
      <c r="C404" s="53"/>
      <c r="D404" s="53"/>
      <c r="E404" s="54">
        <f>C404+D404</f>
        <v>0</v>
      </c>
    </row>
    <row r="405" spans="1:5" ht="16.5" customHeight="1" hidden="1">
      <c r="A405" s="57"/>
      <c r="B405" s="54" t="s">
        <v>75</v>
      </c>
      <c r="C405" s="54">
        <f>C406+C409+C410</f>
        <v>0</v>
      </c>
      <c r="D405" s="54">
        <f>D406+D409+D410</f>
        <v>0</v>
      </c>
      <c r="E405" s="54">
        <f>E406+E409+E410</f>
        <v>0</v>
      </c>
    </row>
    <row r="406" spans="1:5" ht="16.5" customHeight="1" hidden="1">
      <c r="A406" s="57"/>
      <c r="B406" s="53" t="s">
        <v>43</v>
      </c>
      <c r="C406" s="53">
        <f>C407</f>
        <v>0</v>
      </c>
      <c r="D406" s="53">
        <f>D407</f>
        <v>0</v>
      </c>
      <c r="E406" s="53">
        <f>E407</f>
        <v>0</v>
      </c>
    </row>
    <row r="407" spans="1:5" ht="16.5" customHeight="1" hidden="1">
      <c r="A407" s="57"/>
      <c r="B407" s="53" t="s">
        <v>487</v>
      </c>
      <c r="C407" s="53">
        <v>0</v>
      </c>
      <c r="D407" s="53">
        <v>0</v>
      </c>
      <c r="E407" s="53">
        <f>C407+D407</f>
        <v>0</v>
      </c>
    </row>
    <row r="408" spans="1:5" ht="16.5" customHeight="1" hidden="1">
      <c r="A408" s="57"/>
      <c r="B408" s="55" t="s">
        <v>93</v>
      </c>
      <c r="C408" s="53"/>
      <c r="D408" s="53"/>
      <c r="E408" s="54">
        <f>C408+D408</f>
        <v>0</v>
      </c>
    </row>
    <row r="409" spans="1:5" ht="16.5" customHeight="1" hidden="1">
      <c r="A409" s="57"/>
      <c r="B409" s="73" t="s">
        <v>57</v>
      </c>
      <c r="C409" s="53"/>
      <c r="D409" s="53"/>
      <c r="E409" s="54">
        <f>C409+D409</f>
        <v>0</v>
      </c>
    </row>
    <row r="410" spans="1:5" ht="16.5" customHeight="1" hidden="1">
      <c r="A410" s="57"/>
      <c r="B410" s="82" t="s">
        <v>82</v>
      </c>
      <c r="C410" s="53"/>
      <c r="D410" s="53"/>
      <c r="E410" s="54">
        <f>C410+D410</f>
        <v>0</v>
      </c>
    </row>
    <row r="411" spans="1:5" ht="13.5" customHeight="1">
      <c r="A411" s="57"/>
      <c r="B411" s="82"/>
      <c r="C411" s="53"/>
      <c r="D411" s="53"/>
      <c r="E411" s="54"/>
    </row>
    <row r="412" spans="1:5" ht="27.75" customHeight="1">
      <c r="A412" s="57" t="s">
        <v>121</v>
      </c>
      <c r="B412" s="59" t="s">
        <v>527</v>
      </c>
      <c r="C412" s="54"/>
      <c r="D412" s="54"/>
      <c r="E412" s="54"/>
    </row>
    <row r="413" spans="1:5" ht="16.5" customHeight="1">
      <c r="A413" s="57"/>
      <c r="B413" s="54" t="s">
        <v>58</v>
      </c>
      <c r="C413" s="54">
        <f>C414+C415+C416+C418+C417</f>
        <v>8938</v>
      </c>
      <c r="D413" s="54">
        <f>D414+D415+D416+D418+D417</f>
        <v>0</v>
      </c>
      <c r="E413" s="54">
        <f>E414+E415+E416+E418+E417</f>
        <v>8938</v>
      </c>
    </row>
    <row r="414" spans="1:5" ht="16.5" customHeight="1">
      <c r="A414" s="57"/>
      <c r="B414" s="53" t="s">
        <v>73</v>
      </c>
      <c r="C414" s="53">
        <v>8938</v>
      </c>
      <c r="D414" s="53">
        <v>0</v>
      </c>
      <c r="E414" s="53">
        <f>C414+D414</f>
        <v>8938</v>
      </c>
    </row>
    <row r="415" spans="1:5" ht="26.25" customHeight="1" hidden="1">
      <c r="A415" s="57"/>
      <c r="B415" s="73" t="s">
        <v>12</v>
      </c>
      <c r="C415" s="53">
        <v>0</v>
      </c>
      <c r="D415" s="53"/>
      <c r="E415" s="54">
        <f>C415+D415</f>
        <v>0</v>
      </c>
    </row>
    <row r="416" spans="1:5" ht="54" customHeight="1" hidden="1">
      <c r="A416" s="131"/>
      <c r="B416" s="132" t="s">
        <v>118</v>
      </c>
      <c r="C416" s="53">
        <v>0</v>
      </c>
      <c r="D416" s="53"/>
      <c r="E416" s="54">
        <f>C416+D416</f>
        <v>0</v>
      </c>
    </row>
    <row r="417" spans="1:5" ht="16.5" customHeight="1" hidden="1">
      <c r="A417" s="131"/>
      <c r="B417" s="132" t="s">
        <v>101</v>
      </c>
      <c r="C417" s="53"/>
      <c r="D417" s="53"/>
      <c r="E417" s="54">
        <f>C417+D417</f>
        <v>0</v>
      </c>
    </row>
    <row r="418" spans="1:5" ht="16.5" customHeight="1" hidden="1">
      <c r="A418" s="56"/>
      <c r="B418" s="53" t="s">
        <v>102</v>
      </c>
      <c r="C418" s="53">
        <v>0</v>
      </c>
      <c r="D418" s="53"/>
      <c r="E418" s="54">
        <f>C418+D418</f>
        <v>0</v>
      </c>
    </row>
    <row r="419" spans="1:5" ht="16.5" customHeight="1">
      <c r="A419" s="57"/>
      <c r="B419" s="53"/>
      <c r="C419" s="53"/>
      <c r="D419" s="53"/>
      <c r="E419" s="54"/>
    </row>
    <row r="420" spans="1:5" ht="16.5" customHeight="1">
      <c r="A420" s="57"/>
      <c r="B420" s="54" t="s">
        <v>75</v>
      </c>
      <c r="C420" s="54">
        <f>C421+C424+C425</f>
        <v>8938</v>
      </c>
      <c r="D420" s="54">
        <f>D421+D424+D425</f>
        <v>0</v>
      </c>
      <c r="E420" s="54">
        <f>E421+E424+E425</f>
        <v>8938</v>
      </c>
    </row>
    <row r="421" spans="1:5" ht="16.5" customHeight="1">
      <c r="A421" s="57"/>
      <c r="B421" s="53" t="s">
        <v>43</v>
      </c>
      <c r="C421" s="53">
        <f>C422</f>
        <v>8938</v>
      </c>
      <c r="D421" s="53">
        <f>D422</f>
        <v>0</v>
      </c>
      <c r="E421" s="53">
        <f>E422</f>
        <v>8938</v>
      </c>
    </row>
    <row r="422" spans="1:5" ht="16.5" customHeight="1">
      <c r="A422" s="57"/>
      <c r="B422" s="53" t="s">
        <v>487</v>
      </c>
      <c r="C422" s="53">
        <v>8938</v>
      </c>
      <c r="D422" s="53">
        <v>0</v>
      </c>
      <c r="E422" s="53">
        <f>C422+D422</f>
        <v>8938</v>
      </c>
    </row>
    <row r="423" spans="1:5" ht="16.5" customHeight="1" hidden="1">
      <c r="A423" s="57"/>
      <c r="B423" s="55" t="s">
        <v>93</v>
      </c>
      <c r="C423" s="53"/>
      <c r="D423" s="53"/>
      <c r="E423" s="53">
        <f>C423+D423</f>
        <v>0</v>
      </c>
    </row>
    <row r="424" spans="1:5" ht="1.5" customHeight="1">
      <c r="A424" s="57"/>
      <c r="B424" s="73" t="s">
        <v>57</v>
      </c>
      <c r="C424" s="53">
        <v>0</v>
      </c>
      <c r="D424" s="53"/>
      <c r="E424" s="53">
        <f>C424+D424</f>
        <v>0</v>
      </c>
    </row>
    <row r="425" spans="1:5" ht="16.5" customHeight="1" hidden="1">
      <c r="A425" s="57"/>
      <c r="B425" s="82" t="s">
        <v>82</v>
      </c>
      <c r="C425" s="55">
        <v>0</v>
      </c>
      <c r="D425" s="55"/>
      <c r="E425" s="54">
        <f>C425+D425</f>
        <v>0</v>
      </c>
    </row>
    <row r="426" spans="1:5" ht="16.5" customHeight="1" hidden="1">
      <c r="A426" s="93" t="s">
        <v>122</v>
      </c>
      <c r="B426" s="54" t="s">
        <v>123</v>
      </c>
      <c r="C426" s="54"/>
      <c r="D426" s="54"/>
      <c r="E426" s="54"/>
    </row>
    <row r="427" spans="1:5" ht="16.5" customHeight="1" hidden="1">
      <c r="A427" s="56"/>
      <c r="B427" s="54" t="s">
        <v>58</v>
      </c>
      <c r="C427" s="54">
        <f>C428+C429+C431+C430</f>
        <v>0</v>
      </c>
      <c r="D427" s="54">
        <f>D428+D429+D431+D430</f>
        <v>0</v>
      </c>
      <c r="E427" s="54">
        <f>E428+E429+E431+E430</f>
        <v>0</v>
      </c>
    </row>
    <row r="428" spans="1:5" ht="16.5" customHeight="1" hidden="1">
      <c r="A428" s="56"/>
      <c r="B428" s="53" t="s">
        <v>73</v>
      </c>
      <c r="C428" s="53">
        <v>0</v>
      </c>
      <c r="D428" s="53">
        <v>0</v>
      </c>
      <c r="E428" s="53">
        <f>C428+D428</f>
        <v>0</v>
      </c>
    </row>
    <row r="429" spans="1:5" ht="16.5" customHeight="1" hidden="1">
      <c r="A429" s="56" t="s">
        <v>124</v>
      </c>
      <c r="B429" s="73" t="s">
        <v>125</v>
      </c>
      <c r="C429" s="53">
        <v>0</v>
      </c>
      <c r="D429" s="53">
        <v>0</v>
      </c>
      <c r="E429" s="53">
        <f>C429+D429</f>
        <v>0</v>
      </c>
    </row>
    <row r="430" spans="1:5" ht="16.5" customHeight="1" hidden="1">
      <c r="A430" s="56"/>
      <c r="B430" s="73" t="s">
        <v>26</v>
      </c>
      <c r="C430" s="53"/>
      <c r="D430" s="53">
        <v>0</v>
      </c>
      <c r="E430" s="53">
        <f>C430+D430</f>
        <v>0</v>
      </c>
    </row>
    <row r="431" spans="1:5" ht="16.5" customHeight="1" hidden="1">
      <c r="A431" s="56"/>
      <c r="B431" s="53" t="s">
        <v>102</v>
      </c>
      <c r="C431" s="53">
        <v>0</v>
      </c>
      <c r="D431" s="53">
        <v>0</v>
      </c>
      <c r="E431" s="53">
        <f>C431+D431</f>
        <v>0</v>
      </c>
    </row>
    <row r="432" spans="1:5" ht="16.5" customHeight="1" hidden="1">
      <c r="A432" s="56"/>
      <c r="B432" s="54" t="s">
        <v>75</v>
      </c>
      <c r="C432" s="54">
        <f>C433+C436</f>
        <v>0</v>
      </c>
      <c r="D432" s="54">
        <f>D433+D436</f>
        <v>0</v>
      </c>
      <c r="E432" s="54">
        <f>E433+E436</f>
        <v>0</v>
      </c>
    </row>
    <row r="433" spans="1:5" ht="16.5" customHeight="1" hidden="1">
      <c r="A433" s="56"/>
      <c r="B433" s="53" t="s">
        <v>43</v>
      </c>
      <c r="C433" s="53">
        <f>C434</f>
        <v>0</v>
      </c>
      <c r="D433" s="53">
        <f>D434</f>
        <v>0</v>
      </c>
      <c r="E433" s="53">
        <f>E434</f>
        <v>0</v>
      </c>
    </row>
    <row r="434" spans="1:5" ht="16.5" customHeight="1" hidden="1">
      <c r="A434" s="56"/>
      <c r="B434" s="53" t="s">
        <v>487</v>
      </c>
      <c r="C434" s="53">
        <v>0</v>
      </c>
      <c r="D434" s="53">
        <v>0</v>
      </c>
      <c r="E434" s="53">
        <f>C434+D434</f>
        <v>0</v>
      </c>
    </row>
    <row r="435" spans="1:5" ht="16.5" customHeight="1" hidden="1">
      <c r="A435" s="56"/>
      <c r="B435" s="55" t="s">
        <v>44</v>
      </c>
      <c r="C435" s="55">
        <v>0</v>
      </c>
      <c r="D435" s="55">
        <v>0</v>
      </c>
      <c r="E435" s="53">
        <f>C435+D435</f>
        <v>0</v>
      </c>
    </row>
    <row r="436" spans="1:5" ht="16.5" customHeight="1" hidden="1">
      <c r="A436" s="57"/>
      <c r="B436" s="53" t="s">
        <v>57</v>
      </c>
      <c r="C436" s="53">
        <v>0</v>
      </c>
      <c r="D436" s="53">
        <v>0</v>
      </c>
      <c r="E436" s="53">
        <f>C436+D436</f>
        <v>0</v>
      </c>
    </row>
    <row r="437" spans="1:5" ht="16.5" customHeight="1">
      <c r="A437" s="57"/>
      <c r="B437" s="55"/>
      <c r="C437" s="55"/>
      <c r="D437" s="55"/>
      <c r="E437" s="54"/>
    </row>
    <row r="438" spans="1:5" ht="16.5" customHeight="1">
      <c r="A438" s="93" t="s">
        <v>126</v>
      </c>
      <c r="B438" s="54" t="s">
        <v>127</v>
      </c>
      <c r="C438" s="54"/>
      <c r="D438" s="54"/>
      <c r="E438" s="54"/>
    </row>
    <row r="439" spans="1:5" ht="16.5" customHeight="1">
      <c r="A439" s="56"/>
      <c r="B439" s="54" t="s">
        <v>58</v>
      </c>
      <c r="C439" s="54">
        <f>C440</f>
        <v>106136</v>
      </c>
      <c r="D439" s="54">
        <f>D440</f>
        <v>0</v>
      </c>
      <c r="E439" s="54">
        <f>E440</f>
        <v>106136</v>
      </c>
    </row>
    <row r="440" spans="1:5" ht="16.5" customHeight="1">
      <c r="A440" s="56"/>
      <c r="B440" s="53" t="s">
        <v>73</v>
      </c>
      <c r="C440" s="53">
        <v>106136</v>
      </c>
      <c r="D440" s="53">
        <v>0</v>
      </c>
      <c r="E440" s="53">
        <f>C440+D440</f>
        <v>106136</v>
      </c>
    </row>
    <row r="441" spans="1:5" ht="1.5" customHeight="1">
      <c r="A441" s="56"/>
      <c r="B441" s="53" t="s">
        <v>102</v>
      </c>
      <c r="C441" s="53">
        <v>0</v>
      </c>
      <c r="D441" s="53"/>
      <c r="E441" s="54">
        <f>C441+D441</f>
        <v>0</v>
      </c>
    </row>
    <row r="442" spans="1:5" ht="13.5" customHeight="1">
      <c r="A442" s="56"/>
      <c r="B442" s="53"/>
      <c r="C442" s="53"/>
      <c r="D442" s="53"/>
      <c r="E442" s="54"/>
    </row>
    <row r="443" spans="1:5" ht="14.25" customHeight="1">
      <c r="A443" s="56"/>
      <c r="B443" s="54" t="s">
        <v>75</v>
      </c>
      <c r="C443" s="54">
        <f>C444+C448</f>
        <v>106136</v>
      </c>
      <c r="D443" s="54">
        <f>D444+D448</f>
        <v>0</v>
      </c>
      <c r="E443" s="54">
        <f>E444+E448</f>
        <v>106136</v>
      </c>
    </row>
    <row r="444" spans="1:5" ht="16.5" customHeight="1">
      <c r="A444" s="56"/>
      <c r="B444" s="53" t="s">
        <v>43</v>
      </c>
      <c r="C444" s="53">
        <f>C445+C447</f>
        <v>106136</v>
      </c>
      <c r="D444" s="53">
        <f>D445+D447</f>
        <v>0</v>
      </c>
      <c r="E444" s="53">
        <f>E445+E447</f>
        <v>106136</v>
      </c>
    </row>
    <row r="445" spans="1:5" ht="16.5" customHeight="1">
      <c r="A445" s="56"/>
      <c r="B445" s="53" t="s">
        <v>487</v>
      </c>
      <c r="C445" s="53">
        <f>99103+4543</f>
        <v>103646</v>
      </c>
      <c r="D445" s="53">
        <v>0</v>
      </c>
      <c r="E445" s="53">
        <f>C445+D445</f>
        <v>103646</v>
      </c>
    </row>
    <row r="446" spans="1:5" ht="16.5" customHeight="1">
      <c r="A446" s="56"/>
      <c r="B446" s="55" t="s">
        <v>44</v>
      </c>
      <c r="C446" s="55">
        <v>75950</v>
      </c>
      <c r="D446" s="55">
        <v>0</v>
      </c>
      <c r="E446" s="53">
        <f>C446+D446</f>
        <v>75950</v>
      </c>
    </row>
    <row r="447" spans="1:5" ht="16.5" customHeight="1">
      <c r="A447" s="56"/>
      <c r="B447" s="53" t="s">
        <v>48</v>
      </c>
      <c r="C447" s="55">
        <v>2490</v>
      </c>
      <c r="D447" s="55"/>
      <c r="E447" s="53">
        <f>C447+D447</f>
        <v>2490</v>
      </c>
    </row>
    <row r="448" spans="1:5" ht="2.25" customHeight="1" hidden="1">
      <c r="A448" s="56"/>
      <c r="B448" s="53" t="s">
        <v>57</v>
      </c>
      <c r="C448" s="53">
        <v>0</v>
      </c>
      <c r="D448" s="53"/>
      <c r="E448" s="53">
        <f>C448+D448</f>
        <v>0</v>
      </c>
    </row>
    <row r="449" spans="1:5" ht="12.75" customHeight="1">
      <c r="A449" s="56"/>
      <c r="B449" s="55"/>
      <c r="C449" s="53"/>
      <c r="D449" s="53"/>
      <c r="E449" s="53"/>
    </row>
    <row r="450" spans="1:5" ht="22.5" customHeight="1">
      <c r="A450" s="93">
        <v>10.5</v>
      </c>
      <c r="B450" s="276" t="s">
        <v>128</v>
      </c>
      <c r="C450" s="276"/>
      <c r="D450" s="260"/>
      <c r="E450" s="54"/>
    </row>
    <row r="451" spans="1:5" ht="16.5" customHeight="1">
      <c r="A451" s="56"/>
      <c r="B451" s="54" t="s">
        <v>58</v>
      </c>
      <c r="C451" s="54">
        <f>C454+C455+C452+C453</f>
        <v>86550</v>
      </c>
      <c r="D451" s="54">
        <f>D454+D455+D452+D453</f>
        <v>0</v>
      </c>
      <c r="E451" s="54">
        <f>E454+E455+E452+E453</f>
        <v>86550</v>
      </c>
    </row>
    <row r="452" spans="1:5" ht="1.5" customHeight="1">
      <c r="A452" s="56"/>
      <c r="B452" s="53" t="s">
        <v>73</v>
      </c>
      <c r="C452" s="54"/>
      <c r="D452" s="54"/>
      <c r="E452" s="54">
        <f>C452+D452</f>
        <v>0</v>
      </c>
    </row>
    <row r="453" spans="1:5" ht="27.75" customHeight="1">
      <c r="A453" s="56"/>
      <c r="B453" s="73" t="s">
        <v>11</v>
      </c>
      <c r="C453" s="53">
        <v>61400</v>
      </c>
      <c r="D453" s="53">
        <v>0</v>
      </c>
      <c r="E453" s="53">
        <f>C453+D453</f>
        <v>61400</v>
      </c>
    </row>
    <row r="454" spans="1:5" ht="2.25" customHeight="1">
      <c r="A454" s="131"/>
      <c r="B454" s="132" t="s">
        <v>107</v>
      </c>
      <c r="C454" s="53"/>
      <c r="D454" s="53">
        <v>0</v>
      </c>
      <c r="E454" s="53">
        <f>C454+D454</f>
        <v>0</v>
      </c>
    </row>
    <row r="455" spans="1:5" ht="15" customHeight="1">
      <c r="A455" s="56"/>
      <c r="B455" s="53" t="s">
        <v>102</v>
      </c>
      <c r="C455" s="53">
        <v>25150</v>
      </c>
      <c r="D455" s="53"/>
      <c r="E455" s="53">
        <f>C455+D455</f>
        <v>25150</v>
      </c>
    </row>
    <row r="456" spans="1:5" ht="16.5" customHeight="1">
      <c r="A456" s="56"/>
      <c r="B456" s="53"/>
      <c r="C456" s="53"/>
      <c r="D456" s="53"/>
      <c r="E456" s="54"/>
    </row>
    <row r="457" spans="1:5" ht="16.5" customHeight="1">
      <c r="A457" s="56"/>
      <c r="B457" s="54" t="s">
        <v>67</v>
      </c>
      <c r="C457" s="54">
        <f>C458</f>
        <v>86550</v>
      </c>
      <c r="D457" s="54">
        <f>D458</f>
        <v>0</v>
      </c>
      <c r="E457" s="54">
        <f>E458</f>
        <v>86550</v>
      </c>
    </row>
    <row r="458" spans="1:5" ht="16.5" customHeight="1">
      <c r="A458" s="56"/>
      <c r="B458" s="53" t="s">
        <v>43</v>
      </c>
      <c r="C458" s="53">
        <f>C459+C461+C462</f>
        <v>86550</v>
      </c>
      <c r="D458" s="53">
        <f>D459+D461+D462</f>
        <v>0</v>
      </c>
      <c r="E458" s="53">
        <f>E459+E461+E462</f>
        <v>86550</v>
      </c>
    </row>
    <row r="459" spans="1:5" ht="16.5" customHeight="1">
      <c r="A459" s="56"/>
      <c r="B459" s="53" t="s">
        <v>487</v>
      </c>
      <c r="C459" s="53">
        <v>1550</v>
      </c>
      <c r="D459" s="53">
        <v>0</v>
      </c>
      <c r="E459" s="53">
        <f>C459+D459</f>
        <v>1550</v>
      </c>
    </row>
    <row r="460" spans="1:5" ht="12.75" customHeight="1">
      <c r="A460" s="56"/>
      <c r="B460" s="55" t="s">
        <v>44</v>
      </c>
      <c r="C460" s="53">
        <v>750</v>
      </c>
      <c r="D460" s="53">
        <v>0</v>
      </c>
      <c r="E460" s="53">
        <f>C460+D460</f>
        <v>750</v>
      </c>
    </row>
    <row r="461" spans="1:5" ht="16.5" customHeight="1">
      <c r="A461" s="56"/>
      <c r="B461" s="53" t="s">
        <v>362</v>
      </c>
      <c r="C461" s="53">
        <v>82119</v>
      </c>
      <c r="D461" s="53">
        <v>0</v>
      </c>
      <c r="E461" s="53">
        <f>C461+D461</f>
        <v>82119</v>
      </c>
    </row>
    <row r="462" spans="1:5" ht="24.75" customHeight="1">
      <c r="A462" s="56"/>
      <c r="B462" s="73" t="s">
        <v>52</v>
      </c>
      <c r="C462" s="53">
        <v>2881</v>
      </c>
      <c r="D462" s="53"/>
      <c r="E462" s="53">
        <f>C462+D462</f>
        <v>2881</v>
      </c>
    </row>
    <row r="463" spans="1:5" ht="16.5" customHeight="1">
      <c r="A463" s="56"/>
      <c r="B463" s="73"/>
      <c r="C463" s="53"/>
      <c r="D463" s="53"/>
      <c r="E463" s="53"/>
    </row>
    <row r="464" spans="1:5" ht="16.5" customHeight="1">
      <c r="A464" s="93" t="s">
        <v>342</v>
      </c>
      <c r="B464" s="276" t="s">
        <v>526</v>
      </c>
      <c r="C464" s="276"/>
      <c r="D464" s="260"/>
      <c r="E464" s="54"/>
    </row>
    <row r="465" spans="1:5" ht="16.5" customHeight="1">
      <c r="A465" s="56"/>
      <c r="B465" s="54" t="s">
        <v>58</v>
      </c>
      <c r="C465" s="54">
        <f>C468+C469+C466+C467</f>
        <v>113900</v>
      </c>
      <c r="D465" s="54">
        <f>D468+D469+D466+D467</f>
        <v>0</v>
      </c>
      <c r="E465" s="54">
        <f>E468+E469+E466+E467</f>
        <v>113900</v>
      </c>
    </row>
    <row r="466" spans="1:5" ht="16.5" customHeight="1" hidden="1">
      <c r="A466" s="56"/>
      <c r="B466" s="53" t="s">
        <v>73</v>
      </c>
      <c r="C466" s="54"/>
      <c r="D466" s="54"/>
      <c r="E466" s="54">
        <f>C466+D466</f>
        <v>0</v>
      </c>
    </row>
    <row r="467" spans="1:5" ht="44.25" customHeight="1" hidden="1">
      <c r="A467" s="56"/>
      <c r="B467" s="73" t="s">
        <v>11</v>
      </c>
      <c r="C467" s="53">
        <v>0</v>
      </c>
      <c r="D467" s="53"/>
      <c r="E467" s="53">
        <f>C467+D467</f>
        <v>0</v>
      </c>
    </row>
    <row r="468" spans="1:5" ht="39.75" customHeight="1">
      <c r="A468" s="131"/>
      <c r="B468" s="132" t="s">
        <v>107</v>
      </c>
      <c r="C468" s="53">
        <v>113900</v>
      </c>
      <c r="D468" s="53">
        <v>0</v>
      </c>
      <c r="E468" s="53">
        <f>C468+D468</f>
        <v>113900</v>
      </c>
    </row>
    <row r="469" spans="1:5" ht="16.5" customHeight="1" hidden="1">
      <c r="A469" s="56"/>
      <c r="B469" s="53" t="s">
        <v>102</v>
      </c>
      <c r="C469" s="53">
        <v>0</v>
      </c>
      <c r="D469" s="53"/>
      <c r="E469" s="53">
        <f>C469+D469</f>
        <v>0</v>
      </c>
    </row>
    <row r="470" spans="1:5" ht="16.5" customHeight="1">
      <c r="A470" s="56"/>
      <c r="B470" s="53"/>
      <c r="C470" s="53"/>
      <c r="D470" s="53"/>
      <c r="E470" s="54"/>
    </row>
    <row r="471" spans="1:5" ht="16.5" customHeight="1">
      <c r="A471" s="56"/>
      <c r="B471" s="54" t="s">
        <v>67</v>
      </c>
      <c r="C471" s="54">
        <f>C472</f>
        <v>113900</v>
      </c>
      <c r="D471" s="54">
        <f>D472</f>
        <v>0</v>
      </c>
      <c r="E471" s="54">
        <f>E472</f>
        <v>113900</v>
      </c>
    </row>
    <row r="472" spans="1:5" ht="16.5" customHeight="1">
      <c r="A472" s="56"/>
      <c r="B472" s="53" t="s">
        <v>43</v>
      </c>
      <c r="C472" s="53">
        <f>C473+C475+C476</f>
        <v>113900</v>
      </c>
      <c r="D472" s="53">
        <f>D473+D475+D476</f>
        <v>0</v>
      </c>
      <c r="E472" s="53">
        <f>E473+E475+E476</f>
        <v>113900</v>
      </c>
    </row>
    <row r="473" spans="1:5" ht="16.5" customHeight="1">
      <c r="A473" s="56"/>
      <c r="B473" s="53" t="s">
        <v>487</v>
      </c>
      <c r="C473" s="53">
        <v>3200</v>
      </c>
      <c r="D473" s="53">
        <v>0</v>
      </c>
      <c r="E473" s="53">
        <f>C473+D473</f>
        <v>3200</v>
      </c>
    </row>
    <row r="474" spans="1:5" ht="16.5" customHeight="1">
      <c r="A474" s="56"/>
      <c r="B474" s="55" t="s">
        <v>44</v>
      </c>
      <c r="C474" s="53">
        <v>1200</v>
      </c>
      <c r="D474" s="53">
        <v>0</v>
      </c>
      <c r="E474" s="53">
        <f>C474+D474</f>
        <v>1200</v>
      </c>
    </row>
    <row r="475" spans="1:5" ht="15.75" customHeight="1">
      <c r="A475" s="56"/>
      <c r="B475" s="53" t="s">
        <v>362</v>
      </c>
      <c r="C475" s="53">
        <v>110700</v>
      </c>
      <c r="D475" s="53">
        <v>0</v>
      </c>
      <c r="E475" s="53">
        <f>C475+D475</f>
        <v>110700</v>
      </c>
    </row>
    <row r="476" spans="1:5" ht="1.5" customHeight="1">
      <c r="A476" s="56"/>
      <c r="B476" s="73" t="s">
        <v>387</v>
      </c>
      <c r="C476" s="53">
        <v>0</v>
      </c>
      <c r="D476" s="53"/>
      <c r="E476" s="53">
        <f>C476+D476</f>
        <v>0</v>
      </c>
    </row>
    <row r="477" spans="1:5" ht="12" customHeight="1">
      <c r="A477" s="56"/>
      <c r="B477" s="73"/>
      <c r="C477" s="53"/>
      <c r="D477" s="53"/>
      <c r="E477" s="53"/>
    </row>
    <row r="478" spans="1:5" ht="41.25" customHeight="1" hidden="1">
      <c r="A478" s="57" t="s">
        <v>129</v>
      </c>
      <c r="B478" s="260" t="s">
        <v>130</v>
      </c>
      <c r="C478" s="54"/>
      <c r="D478" s="54"/>
      <c r="E478" s="54"/>
    </row>
    <row r="479" spans="1:5" ht="16.5" customHeight="1" hidden="1">
      <c r="A479" s="57"/>
      <c r="B479" s="54" t="s">
        <v>58</v>
      </c>
      <c r="C479" s="54">
        <f>C480+C481+C482+C485+C484+C483+C486</f>
        <v>0</v>
      </c>
      <c r="D479" s="54">
        <f>D480+D481+D482+D485+D484+D483+D486</f>
        <v>0</v>
      </c>
      <c r="E479" s="54">
        <f>E480+E481+E482+E485+E484+E483+E486</f>
        <v>0</v>
      </c>
    </row>
    <row r="480" spans="1:5" ht="23.25" customHeight="1" hidden="1">
      <c r="A480" s="57"/>
      <c r="B480" s="53" t="s">
        <v>92</v>
      </c>
      <c r="C480" s="53">
        <v>0</v>
      </c>
      <c r="D480" s="53">
        <v>0</v>
      </c>
      <c r="E480" s="53">
        <f aca="true" t="shared" si="9" ref="E480:E486">C480+D480</f>
        <v>0</v>
      </c>
    </row>
    <row r="481" spans="1:5" ht="16.5" customHeight="1" hidden="1">
      <c r="A481" s="57"/>
      <c r="B481" s="73" t="s">
        <v>12</v>
      </c>
      <c r="C481" s="53">
        <v>0</v>
      </c>
      <c r="D481" s="53"/>
      <c r="E481" s="53">
        <f t="shared" si="9"/>
        <v>0</v>
      </c>
    </row>
    <row r="482" spans="1:5" ht="16.5" customHeight="1" hidden="1">
      <c r="A482" s="131"/>
      <c r="B482" s="132" t="s">
        <v>14</v>
      </c>
      <c r="C482" s="53">
        <v>0</v>
      </c>
      <c r="D482" s="53"/>
      <c r="E482" s="53">
        <f t="shared" si="9"/>
        <v>0</v>
      </c>
    </row>
    <row r="483" spans="1:5" ht="16.5" customHeight="1" hidden="1">
      <c r="A483" s="131"/>
      <c r="B483" s="132" t="s">
        <v>21</v>
      </c>
      <c r="C483" s="53"/>
      <c r="D483" s="53"/>
      <c r="E483" s="53">
        <f t="shared" si="9"/>
        <v>0</v>
      </c>
    </row>
    <row r="484" spans="1:5" ht="16.5" customHeight="1" hidden="1">
      <c r="A484" s="131"/>
      <c r="B484" s="53" t="s">
        <v>101</v>
      </c>
      <c r="C484" s="53"/>
      <c r="D484" s="53"/>
      <c r="E484" s="53">
        <f t="shared" si="9"/>
        <v>0</v>
      </c>
    </row>
    <row r="485" spans="1:5" ht="16.5" customHeight="1" hidden="1">
      <c r="A485" s="56"/>
      <c r="B485" s="53" t="s">
        <v>102</v>
      </c>
      <c r="C485" s="53">
        <v>0</v>
      </c>
      <c r="D485" s="53"/>
      <c r="E485" s="53">
        <f t="shared" si="9"/>
        <v>0</v>
      </c>
    </row>
    <row r="486" spans="1:5" ht="18" customHeight="1" hidden="1">
      <c r="A486" s="56"/>
      <c r="B486" s="53" t="s">
        <v>66</v>
      </c>
      <c r="C486" s="53">
        <v>0</v>
      </c>
      <c r="D486" s="53">
        <v>0</v>
      </c>
      <c r="E486" s="53">
        <f t="shared" si="9"/>
        <v>0</v>
      </c>
    </row>
    <row r="487" spans="1:5" ht="16.5" customHeight="1" hidden="1">
      <c r="A487" s="57"/>
      <c r="B487" s="54" t="s">
        <v>75</v>
      </c>
      <c r="C487" s="54">
        <f>C488+C492</f>
        <v>0</v>
      </c>
      <c r="D487" s="54">
        <f>D488+D492</f>
        <v>0</v>
      </c>
      <c r="E487" s="54">
        <f>E488+E492</f>
        <v>0</v>
      </c>
    </row>
    <row r="488" spans="1:5" ht="16.5" customHeight="1" hidden="1">
      <c r="A488" s="57"/>
      <c r="B488" s="53" t="s">
        <v>43</v>
      </c>
      <c r="C488" s="53">
        <f>C491+C489+C493+C494</f>
        <v>0</v>
      </c>
      <c r="D488" s="53">
        <f>D491+D489+D493+D494</f>
        <v>0</v>
      </c>
      <c r="E488" s="53">
        <f>E491+E489+E493+E494</f>
        <v>0</v>
      </c>
    </row>
    <row r="489" spans="1:5" ht="12" customHeight="1" hidden="1">
      <c r="A489" s="57"/>
      <c r="B489" s="53" t="s">
        <v>487</v>
      </c>
      <c r="C489" s="53">
        <v>0</v>
      </c>
      <c r="D489" s="53">
        <v>0</v>
      </c>
      <c r="E489" s="54">
        <f aca="true" t="shared" si="10" ref="E489:E494">C489+D489</f>
        <v>0</v>
      </c>
    </row>
    <row r="490" spans="1:5" ht="18" customHeight="1" hidden="1">
      <c r="A490" s="57"/>
      <c r="B490" s="55" t="s">
        <v>93</v>
      </c>
      <c r="C490" s="53">
        <v>0</v>
      </c>
      <c r="D490" s="53"/>
      <c r="E490" s="54">
        <f t="shared" si="10"/>
        <v>0</v>
      </c>
    </row>
    <row r="491" spans="1:5" ht="25.5" customHeight="1" hidden="1">
      <c r="A491" s="57"/>
      <c r="B491" s="53" t="s">
        <v>45</v>
      </c>
      <c r="C491" s="53">
        <v>0</v>
      </c>
      <c r="D491" s="53"/>
      <c r="E491" s="54">
        <f t="shared" si="10"/>
        <v>0</v>
      </c>
    </row>
    <row r="492" spans="1:5" ht="19.5" customHeight="1" hidden="1">
      <c r="A492" s="57"/>
      <c r="B492" s="53" t="s">
        <v>57</v>
      </c>
      <c r="C492" s="53">
        <v>0</v>
      </c>
      <c r="D492" s="53">
        <v>0</v>
      </c>
      <c r="E492" s="53">
        <f t="shared" si="10"/>
        <v>0</v>
      </c>
    </row>
    <row r="493" spans="1:5" ht="16.5" customHeight="1" hidden="1">
      <c r="A493" s="57"/>
      <c r="B493" s="136" t="s">
        <v>111</v>
      </c>
      <c r="C493" s="53">
        <v>0</v>
      </c>
      <c r="D493" s="53">
        <v>0</v>
      </c>
      <c r="E493" s="53">
        <f t="shared" si="10"/>
        <v>0</v>
      </c>
    </row>
    <row r="494" spans="1:5" ht="53.25" customHeight="1" hidden="1">
      <c r="A494" s="57"/>
      <c r="B494" s="137" t="s">
        <v>68</v>
      </c>
      <c r="C494" s="55">
        <v>0</v>
      </c>
      <c r="D494" s="53">
        <v>0</v>
      </c>
      <c r="E494" s="53">
        <f t="shared" si="10"/>
        <v>0</v>
      </c>
    </row>
    <row r="495" spans="1:5" ht="0.75" customHeight="1" hidden="1">
      <c r="A495" s="263"/>
      <c r="B495" s="82" t="s">
        <v>82</v>
      </c>
      <c r="C495" s="55">
        <v>0</v>
      </c>
      <c r="D495" s="55"/>
      <c r="E495" s="53">
        <f>C495+D495</f>
        <v>0</v>
      </c>
    </row>
    <row r="496" spans="1:5" ht="3" customHeight="1" hidden="1">
      <c r="A496" s="263"/>
      <c r="B496" s="82"/>
      <c r="C496" s="55"/>
      <c r="D496" s="55"/>
      <c r="E496" s="53"/>
    </row>
    <row r="497" spans="1:5" ht="26.25" customHeight="1">
      <c r="A497" s="135" t="s">
        <v>140</v>
      </c>
      <c r="B497" s="59" t="s">
        <v>141</v>
      </c>
      <c r="C497" s="54"/>
      <c r="D497" s="54"/>
      <c r="E497" s="54"/>
    </row>
    <row r="498" spans="1:5" ht="16.5" customHeight="1">
      <c r="A498" s="57"/>
      <c r="B498" s="54" t="s">
        <v>58</v>
      </c>
      <c r="C498" s="54">
        <f>C499+C500+C501+C503+C502</f>
        <v>376929</v>
      </c>
      <c r="D498" s="54">
        <f>D499+D500+D501+D503+D502</f>
        <v>0</v>
      </c>
      <c r="E498" s="54">
        <f>E499+E500+E501+E503+E502</f>
        <v>376929</v>
      </c>
    </row>
    <row r="499" spans="1:5" ht="16.5" customHeight="1" hidden="1">
      <c r="A499" s="263"/>
      <c r="B499" s="53" t="s">
        <v>73</v>
      </c>
      <c r="C499" s="53">
        <v>0</v>
      </c>
      <c r="D499" s="53">
        <v>0</v>
      </c>
      <c r="E499" s="53">
        <f>C499+D499</f>
        <v>0</v>
      </c>
    </row>
    <row r="500" spans="1:5" ht="30" customHeight="1" hidden="1">
      <c r="A500" s="263"/>
      <c r="B500" s="73" t="s">
        <v>62</v>
      </c>
      <c r="C500" s="53">
        <v>0</v>
      </c>
      <c r="D500" s="53"/>
      <c r="E500" s="54">
        <f>C500+D500</f>
        <v>0</v>
      </c>
    </row>
    <row r="501" spans="1:5" ht="30" customHeight="1" hidden="1">
      <c r="A501" s="263"/>
      <c r="B501" s="53" t="s">
        <v>101</v>
      </c>
      <c r="C501" s="53">
        <v>0</v>
      </c>
      <c r="D501" s="53"/>
      <c r="E501" s="54">
        <f>C501+D501</f>
        <v>0</v>
      </c>
    </row>
    <row r="502" spans="1:5" ht="37.5" customHeight="1">
      <c r="A502" s="263"/>
      <c r="B502" s="132" t="s">
        <v>14</v>
      </c>
      <c r="C502" s="53">
        <v>375981</v>
      </c>
      <c r="D502" s="53">
        <v>0</v>
      </c>
      <c r="E502" s="53">
        <f>C502+D502</f>
        <v>375981</v>
      </c>
    </row>
    <row r="503" spans="1:5" ht="16.5" customHeight="1">
      <c r="A503" s="263"/>
      <c r="B503" s="53" t="s">
        <v>102</v>
      </c>
      <c r="C503" s="53">
        <v>948</v>
      </c>
      <c r="D503" s="53"/>
      <c r="E503" s="53">
        <f>C503+D503</f>
        <v>948</v>
      </c>
    </row>
    <row r="504" spans="1:5" ht="12.75" customHeight="1">
      <c r="A504" s="263"/>
      <c r="B504" s="53"/>
      <c r="C504" s="53"/>
      <c r="D504" s="53"/>
      <c r="E504" s="54"/>
    </row>
    <row r="505" spans="1:5" ht="16.5" customHeight="1">
      <c r="A505" s="263"/>
      <c r="B505" s="54" t="s">
        <v>75</v>
      </c>
      <c r="C505" s="54">
        <f>C506+C509+C510</f>
        <v>376929</v>
      </c>
      <c r="D505" s="54">
        <f>D506+D509+D510</f>
        <v>0</v>
      </c>
      <c r="E505" s="54">
        <f>E506+E509+E510</f>
        <v>376929</v>
      </c>
    </row>
    <row r="506" spans="1:5" ht="16.5" customHeight="1">
      <c r="A506" s="263"/>
      <c r="B506" s="53" t="s">
        <v>43</v>
      </c>
      <c r="C506" s="53">
        <f>C507</f>
        <v>948</v>
      </c>
      <c r="D506" s="53">
        <f>D507</f>
        <v>0</v>
      </c>
      <c r="E506" s="53">
        <f>C506+D506</f>
        <v>948</v>
      </c>
    </row>
    <row r="507" spans="1:5" ht="16.5" customHeight="1">
      <c r="A507" s="263"/>
      <c r="B507" s="53" t="s">
        <v>487</v>
      </c>
      <c r="C507" s="53">
        <v>948</v>
      </c>
      <c r="D507" s="53">
        <v>0</v>
      </c>
      <c r="E507" s="53">
        <f>C507+D507</f>
        <v>948</v>
      </c>
    </row>
    <row r="508" spans="1:5" ht="2.25" customHeight="1">
      <c r="A508" s="263"/>
      <c r="B508" s="55" t="s">
        <v>93</v>
      </c>
      <c r="C508" s="53">
        <v>0</v>
      </c>
      <c r="D508" s="53"/>
      <c r="E508" s="53">
        <f>C508+D508</f>
        <v>0</v>
      </c>
    </row>
    <row r="509" spans="1:5" ht="2.25" customHeight="1">
      <c r="A509" s="263"/>
      <c r="B509" s="73" t="s">
        <v>57</v>
      </c>
      <c r="C509" s="53">
        <v>0</v>
      </c>
      <c r="D509" s="53">
        <v>0</v>
      </c>
      <c r="E509" s="53">
        <f>C509+D509</f>
        <v>0</v>
      </c>
    </row>
    <row r="510" spans="1:5" ht="37.5" customHeight="1">
      <c r="A510" s="263"/>
      <c r="B510" s="82" t="s">
        <v>82</v>
      </c>
      <c r="C510" s="55">
        <v>375981</v>
      </c>
      <c r="D510" s="55">
        <v>0</v>
      </c>
      <c r="E510" s="53">
        <f>C510+D510</f>
        <v>375981</v>
      </c>
    </row>
    <row r="511" spans="1:5" ht="12.75" customHeight="1">
      <c r="A511" s="263"/>
      <c r="B511" s="82"/>
      <c r="C511" s="55"/>
      <c r="D511" s="55"/>
      <c r="E511" s="53"/>
    </row>
    <row r="512" spans="1:5" ht="30" customHeight="1">
      <c r="A512" s="95" t="s">
        <v>131</v>
      </c>
      <c r="B512" s="59" t="s">
        <v>500</v>
      </c>
      <c r="C512" s="53"/>
      <c r="D512" s="53"/>
      <c r="E512" s="54"/>
    </row>
    <row r="513" spans="1:5" ht="16.5" customHeight="1">
      <c r="A513" s="57"/>
      <c r="B513" s="54" t="s">
        <v>58</v>
      </c>
      <c r="C513" s="54">
        <f>C514+C517+C520+C519+C518</f>
        <v>2679660</v>
      </c>
      <c r="D513" s="54">
        <f>D514+D517+D520+D519+D518</f>
        <v>0</v>
      </c>
      <c r="E513" s="54">
        <f>E514+E517+E520+E519+E518</f>
        <v>2679660</v>
      </c>
    </row>
    <row r="514" spans="1:5" ht="16.5" customHeight="1">
      <c r="A514" s="57"/>
      <c r="B514" s="53" t="s">
        <v>463</v>
      </c>
      <c r="C514" s="53">
        <f>C515+C516</f>
        <v>181330</v>
      </c>
      <c r="D514" s="53">
        <f>D515+D516</f>
        <v>0</v>
      </c>
      <c r="E514" s="53">
        <f>E515+E516</f>
        <v>181330</v>
      </c>
    </row>
    <row r="515" spans="1:5" ht="16.5" customHeight="1">
      <c r="A515" s="57"/>
      <c r="B515" s="53" t="s">
        <v>466</v>
      </c>
      <c r="C515" s="53">
        <v>181330</v>
      </c>
      <c r="D515" s="53">
        <v>0</v>
      </c>
      <c r="E515" s="53">
        <f aca="true" t="shared" si="11" ref="E515:E520">C515+D515</f>
        <v>181330</v>
      </c>
    </row>
    <row r="516" spans="1:5" ht="1.5" customHeight="1">
      <c r="A516" s="57"/>
      <c r="B516" s="73" t="s">
        <v>465</v>
      </c>
      <c r="C516" s="53"/>
      <c r="D516" s="53">
        <v>0</v>
      </c>
      <c r="E516" s="53">
        <f t="shared" si="11"/>
        <v>0</v>
      </c>
    </row>
    <row r="517" spans="1:5" ht="37.5" customHeight="1">
      <c r="A517" s="57"/>
      <c r="B517" s="132" t="s">
        <v>14</v>
      </c>
      <c r="C517" s="53">
        <v>426561</v>
      </c>
      <c r="D517" s="53">
        <v>0</v>
      </c>
      <c r="E517" s="53">
        <f t="shared" si="11"/>
        <v>426561</v>
      </c>
    </row>
    <row r="518" spans="1:5" ht="18.75" customHeight="1" hidden="1">
      <c r="A518" s="57"/>
      <c r="B518" s="132" t="s">
        <v>100</v>
      </c>
      <c r="C518" s="53">
        <v>0</v>
      </c>
      <c r="D518" s="53">
        <v>0</v>
      </c>
      <c r="E518" s="53">
        <f t="shared" si="11"/>
        <v>0</v>
      </c>
    </row>
    <row r="519" spans="1:5" ht="39.75" customHeight="1" hidden="1">
      <c r="A519" s="57"/>
      <c r="B519" s="53" t="s">
        <v>101</v>
      </c>
      <c r="C519" s="53">
        <v>0</v>
      </c>
      <c r="D519" s="53"/>
      <c r="E519" s="53">
        <f t="shared" si="11"/>
        <v>0</v>
      </c>
    </row>
    <row r="520" spans="1:5" ht="16.5" customHeight="1">
      <c r="A520" s="57"/>
      <c r="B520" s="53" t="s">
        <v>102</v>
      </c>
      <c r="C520" s="53">
        <v>2071769</v>
      </c>
      <c r="D520" s="53"/>
      <c r="E520" s="53">
        <f t="shared" si="11"/>
        <v>2071769</v>
      </c>
    </row>
    <row r="521" spans="1:5" ht="16.5" customHeight="1">
      <c r="A521" s="57"/>
      <c r="B521" s="53"/>
      <c r="C521" s="53"/>
      <c r="D521" s="53"/>
      <c r="E521" s="54"/>
    </row>
    <row r="522" spans="1:5" ht="16.5" customHeight="1">
      <c r="A522" s="57"/>
      <c r="B522" s="54" t="s">
        <v>75</v>
      </c>
      <c r="C522" s="54">
        <f>C523+C526+C527</f>
        <v>2679660</v>
      </c>
      <c r="D522" s="54">
        <f>D523+D526+D527</f>
        <v>0</v>
      </c>
      <c r="E522" s="54">
        <f>E523+E526+E527</f>
        <v>2679660</v>
      </c>
    </row>
    <row r="523" spans="1:5" ht="14.25" customHeight="1">
      <c r="A523" s="57"/>
      <c r="B523" s="53" t="s">
        <v>43</v>
      </c>
      <c r="C523" s="53">
        <f>C524</f>
        <v>1500</v>
      </c>
      <c r="D523" s="53">
        <f>D524</f>
        <v>0</v>
      </c>
      <c r="E523" s="53">
        <f>E524</f>
        <v>1500</v>
      </c>
    </row>
    <row r="524" spans="1:5" ht="14.25" customHeight="1">
      <c r="A524" s="57"/>
      <c r="B524" s="53" t="s">
        <v>487</v>
      </c>
      <c r="C524" s="53">
        <v>1500</v>
      </c>
      <c r="D524" s="53">
        <v>0</v>
      </c>
      <c r="E524" s="53">
        <f>C524+D524</f>
        <v>1500</v>
      </c>
    </row>
    <row r="525" spans="1:5" ht="3.75" customHeight="1">
      <c r="A525" s="57"/>
      <c r="B525" s="55" t="s">
        <v>93</v>
      </c>
      <c r="C525" s="53">
        <v>0</v>
      </c>
      <c r="D525" s="53"/>
      <c r="E525" s="54">
        <f>C525+D525</f>
        <v>0</v>
      </c>
    </row>
    <row r="526" spans="1:5" ht="12" customHeight="1">
      <c r="A526" s="57"/>
      <c r="B526" s="53" t="s">
        <v>57</v>
      </c>
      <c r="C526" s="53">
        <v>2678160</v>
      </c>
      <c r="D526" s="53">
        <v>0</v>
      </c>
      <c r="E526" s="53">
        <f>C526+D526</f>
        <v>2678160</v>
      </c>
    </row>
    <row r="527" spans="1:5" ht="16.5" customHeight="1" hidden="1">
      <c r="A527" s="57"/>
      <c r="B527" s="82" t="s">
        <v>68</v>
      </c>
      <c r="C527" s="53"/>
      <c r="D527" s="53"/>
      <c r="E527" s="53">
        <f>C527+D527</f>
        <v>0</v>
      </c>
    </row>
    <row r="528" spans="1:5" ht="12" customHeight="1">
      <c r="A528" s="263"/>
      <c r="B528" s="261"/>
      <c r="C528" s="261"/>
      <c r="D528" s="261"/>
      <c r="E528" s="261"/>
    </row>
    <row r="529" spans="1:5" ht="26.25" customHeight="1">
      <c r="A529" s="95" t="s">
        <v>133</v>
      </c>
      <c r="B529" s="59" t="s">
        <v>495</v>
      </c>
      <c r="C529" s="54"/>
      <c r="D529" s="54"/>
      <c r="E529" s="54"/>
    </row>
    <row r="530" spans="1:5" ht="15.75" customHeight="1">
      <c r="A530" s="57"/>
      <c r="B530" s="54" t="s">
        <v>58</v>
      </c>
      <c r="C530" s="54">
        <f>C531+C532+C533+C534</f>
        <v>285300</v>
      </c>
      <c r="D530" s="54">
        <f>D531+D532+D533+D534</f>
        <v>0</v>
      </c>
      <c r="E530" s="54">
        <f>E531+E532+E533+E534</f>
        <v>285300</v>
      </c>
    </row>
    <row r="531" spans="1:5" ht="0.75" customHeight="1" hidden="1">
      <c r="A531" s="57"/>
      <c r="B531" s="53" t="s">
        <v>73</v>
      </c>
      <c r="C531" s="53">
        <v>0</v>
      </c>
      <c r="D531" s="53">
        <v>0</v>
      </c>
      <c r="E531" s="53">
        <f>C531+D531</f>
        <v>0</v>
      </c>
    </row>
    <row r="532" spans="1:5" ht="41.25" customHeight="1">
      <c r="A532" s="131"/>
      <c r="B532" s="132" t="s">
        <v>14</v>
      </c>
      <c r="C532" s="53">
        <v>207834</v>
      </c>
      <c r="D532" s="53">
        <v>0</v>
      </c>
      <c r="E532" s="53">
        <f>C532+D532</f>
        <v>207834</v>
      </c>
    </row>
    <row r="533" spans="1:5" ht="2.25" customHeight="1">
      <c r="A533" s="138"/>
      <c r="B533" s="132" t="s">
        <v>66</v>
      </c>
      <c r="C533" s="53"/>
      <c r="D533" s="53">
        <v>0</v>
      </c>
      <c r="E533" s="53">
        <f>C533+D533</f>
        <v>0</v>
      </c>
    </row>
    <row r="534" spans="1:5" ht="16.5" customHeight="1">
      <c r="A534" s="138"/>
      <c r="B534" s="132" t="s">
        <v>102</v>
      </c>
      <c r="C534" s="53">
        <v>77466</v>
      </c>
      <c r="D534" s="53"/>
      <c r="E534" s="53">
        <f>C534+D534</f>
        <v>77466</v>
      </c>
    </row>
    <row r="535" spans="1:5" ht="16.5" customHeight="1">
      <c r="A535" s="57"/>
      <c r="B535" s="54" t="s">
        <v>75</v>
      </c>
      <c r="C535" s="54">
        <f>C536+C539</f>
        <v>285300</v>
      </c>
      <c r="D535" s="54">
        <f>D536+D539</f>
        <v>0</v>
      </c>
      <c r="E535" s="54">
        <f>E536+E539</f>
        <v>285300</v>
      </c>
    </row>
    <row r="536" spans="1:5" ht="14.25" customHeight="1">
      <c r="A536" s="57"/>
      <c r="B536" s="53" t="s">
        <v>43</v>
      </c>
      <c r="C536" s="53">
        <f>C537+C540+C542+C541</f>
        <v>285300</v>
      </c>
      <c r="D536" s="53">
        <f>D537+D540+D542+D541</f>
        <v>0</v>
      </c>
      <c r="E536" s="53">
        <f>E537+E540+E542+E541</f>
        <v>285300</v>
      </c>
    </row>
    <row r="537" spans="1:5" ht="12" customHeight="1">
      <c r="A537" s="57"/>
      <c r="B537" s="53" t="s">
        <v>487</v>
      </c>
      <c r="C537" s="53">
        <v>1015</v>
      </c>
      <c r="D537" s="53"/>
      <c r="E537" s="53">
        <f aca="true" t="shared" si="12" ref="E537:E542">C537+D537</f>
        <v>1015</v>
      </c>
    </row>
    <row r="538" spans="1:5" ht="16.5" customHeight="1" hidden="1">
      <c r="A538" s="57"/>
      <c r="B538" s="55" t="s">
        <v>93</v>
      </c>
      <c r="C538" s="53">
        <v>0</v>
      </c>
      <c r="D538" s="53">
        <v>0</v>
      </c>
      <c r="E538" s="53">
        <f t="shared" si="12"/>
        <v>0</v>
      </c>
    </row>
    <row r="539" spans="1:5" ht="16.5" customHeight="1" hidden="1">
      <c r="A539" s="57"/>
      <c r="B539" s="73" t="s">
        <v>57</v>
      </c>
      <c r="C539" s="53">
        <v>0</v>
      </c>
      <c r="D539" s="53">
        <v>0</v>
      </c>
      <c r="E539" s="53">
        <f t="shared" si="12"/>
        <v>0</v>
      </c>
    </row>
    <row r="540" spans="1:5" ht="52.5" customHeight="1">
      <c r="A540" s="57"/>
      <c r="B540" s="82" t="s">
        <v>82</v>
      </c>
      <c r="C540" s="55">
        <v>175765</v>
      </c>
      <c r="D540" s="55"/>
      <c r="E540" s="53">
        <f t="shared" si="12"/>
        <v>175765</v>
      </c>
    </row>
    <row r="541" spans="1:5" ht="42" customHeight="1">
      <c r="A541" s="57"/>
      <c r="B541" s="73" t="s">
        <v>55</v>
      </c>
      <c r="C541" s="53">
        <v>24812</v>
      </c>
      <c r="D541" s="53">
        <v>0</v>
      </c>
      <c r="E541" s="53">
        <f t="shared" si="12"/>
        <v>24812</v>
      </c>
    </row>
    <row r="542" spans="1:5" ht="16.5" customHeight="1">
      <c r="A542" s="263"/>
      <c r="B542" s="101" t="s">
        <v>134</v>
      </c>
      <c r="C542" s="53">
        <v>83708</v>
      </c>
      <c r="D542" s="53">
        <v>0</v>
      </c>
      <c r="E542" s="53">
        <f t="shared" si="12"/>
        <v>83708</v>
      </c>
    </row>
    <row r="543" spans="1:5" ht="12" customHeight="1">
      <c r="A543" s="263"/>
      <c r="B543" s="102"/>
      <c r="C543" s="53"/>
      <c r="D543" s="261"/>
      <c r="E543" s="53"/>
    </row>
    <row r="544" spans="1:5" ht="28.5" customHeight="1" hidden="1">
      <c r="A544" s="57" t="s">
        <v>135</v>
      </c>
      <c r="B544" s="59" t="s">
        <v>136</v>
      </c>
      <c r="C544" s="54"/>
      <c r="D544" s="54"/>
      <c r="E544" s="54"/>
    </row>
    <row r="545" spans="1:5" ht="16.5" customHeight="1" hidden="1">
      <c r="A545" s="57"/>
      <c r="B545" s="54" t="s">
        <v>58</v>
      </c>
      <c r="C545" s="54">
        <f>C546+C549+C550+C552+C551+C548+C547</f>
        <v>0</v>
      </c>
      <c r="D545" s="54">
        <f>D546+D549+D550+D552+D551+D548+D547</f>
        <v>0</v>
      </c>
      <c r="E545" s="54">
        <f>E546+E549+E550+E552+E551+E548+E547</f>
        <v>0</v>
      </c>
    </row>
    <row r="546" spans="1:5" ht="15" customHeight="1" hidden="1">
      <c r="A546" s="57"/>
      <c r="B546" s="53" t="s">
        <v>73</v>
      </c>
      <c r="C546" s="53">
        <v>0</v>
      </c>
      <c r="D546" s="53"/>
      <c r="E546" s="53">
        <f aca="true" t="shared" si="13" ref="E546:E552">C546+D546</f>
        <v>0</v>
      </c>
    </row>
    <row r="547" spans="1:5" ht="17.25" customHeight="1" hidden="1">
      <c r="A547" s="57"/>
      <c r="B547" s="53" t="s">
        <v>66</v>
      </c>
      <c r="C547" s="53"/>
      <c r="D547" s="53">
        <v>0</v>
      </c>
      <c r="E547" s="53">
        <f t="shared" si="13"/>
        <v>0</v>
      </c>
    </row>
    <row r="548" spans="1:5" ht="31.5" customHeight="1" hidden="1">
      <c r="A548" s="56" t="s">
        <v>9</v>
      </c>
      <c r="B548" s="73" t="s">
        <v>62</v>
      </c>
      <c r="C548" s="53">
        <v>0</v>
      </c>
      <c r="D548" s="53"/>
      <c r="E548" s="54">
        <f t="shared" si="13"/>
        <v>0</v>
      </c>
    </row>
    <row r="549" spans="1:5" ht="20.25" customHeight="1" hidden="1">
      <c r="A549" s="57"/>
      <c r="B549" s="73" t="s">
        <v>12</v>
      </c>
      <c r="C549" s="53">
        <v>0</v>
      </c>
      <c r="D549" s="53"/>
      <c r="E549" s="54">
        <f t="shared" si="13"/>
        <v>0</v>
      </c>
    </row>
    <row r="550" spans="1:5" ht="19.5" customHeight="1" hidden="1">
      <c r="A550" s="131"/>
      <c r="B550" s="53" t="s">
        <v>101</v>
      </c>
      <c r="C550" s="53">
        <v>0</v>
      </c>
      <c r="D550" s="53"/>
      <c r="E550" s="54">
        <f t="shared" si="13"/>
        <v>0</v>
      </c>
    </row>
    <row r="551" spans="1:5" ht="16.5" customHeight="1" hidden="1">
      <c r="A551" s="131"/>
      <c r="B551" s="132" t="s">
        <v>14</v>
      </c>
      <c r="C551" s="53">
        <v>0</v>
      </c>
      <c r="D551" s="53">
        <v>0</v>
      </c>
      <c r="E551" s="53">
        <f t="shared" si="13"/>
        <v>0</v>
      </c>
    </row>
    <row r="552" spans="1:5" ht="16.5" customHeight="1" hidden="1">
      <c r="A552" s="56"/>
      <c r="B552" s="53" t="s">
        <v>102</v>
      </c>
      <c r="C552" s="53">
        <v>0</v>
      </c>
      <c r="D552" s="53"/>
      <c r="E552" s="53">
        <f t="shared" si="13"/>
        <v>0</v>
      </c>
    </row>
    <row r="553" spans="1:5" ht="16.5" customHeight="1" hidden="1">
      <c r="A553" s="57"/>
      <c r="B553" s="54" t="s">
        <v>75</v>
      </c>
      <c r="C553" s="54">
        <f>C554+C557+C558</f>
        <v>0</v>
      </c>
      <c r="D553" s="54">
        <f>D554+D557+D558</f>
        <v>0</v>
      </c>
      <c r="E553" s="54">
        <f>E554+E557+E558</f>
        <v>0</v>
      </c>
    </row>
    <row r="554" spans="1:5" ht="15.75" customHeight="1" hidden="1">
      <c r="A554" s="57"/>
      <c r="B554" s="53" t="s">
        <v>43</v>
      </c>
      <c r="C554" s="53">
        <f>C555+C559</f>
        <v>0</v>
      </c>
      <c r="D554" s="53">
        <f>D555+D559</f>
        <v>0</v>
      </c>
      <c r="E554" s="53">
        <f>E555+E559</f>
        <v>0</v>
      </c>
    </row>
    <row r="555" spans="1:5" ht="16.5" customHeight="1" hidden="1">
      <c r="A555" s="57"/>
      <c r="B555" s="53" t="s">
        <v>487</v>
      </c>
      <c r="C555" s="53"/>
      <c r="D555" s="53"/>
      <c r="E555" s="53">
        <f>C555+D555</f>
        <v>0</v>
      </c>
    </row>
    <row r="556" spans="1:5" ht="23.25" customHeight="1" hidden="1">
      <c r="A556" s="57"/>
      <c r="B556" s="55" t="s">
        <v>93</v>
      </c>
      <c r="C556" s="53">
        <v>0</v>
      </c>
      <c r="D556" s="53"/>
      <c r="E556" s="54">
        <f>C556+D556</f>
        <v>0</v>
      </c>
    </row>
    <row r="557" spans="1:5" ht="18" customHeight="1" hidden="1">
      <c r="A557" s="57"/>
      <c r="B557" s="73" t="s">
        <v>57</v>
      </c>
      <c r="C557" s="53">
        <v>0</v>
      </c>
      <c r="D557" s="53">
        <v>0</v>
      </c>
      <c r="E557" s="53">
        <f>C557+D557</f>
        <v>0</v>
      </c>
    </row>
    <row r="558" spans="1:5" ht="37.5" customHeight="1" hidden="1">
      <c r="A558" s="57"/>
      <c r="B558" s="82" t="s">
        <v>356</v>
      </c>
      <c r="C558" s="55">
        <v>0</v>
      </c>
      <c r="D558" s="55">
        <v>0</v>
      </c>
      <c r="E558" s="53">
        <f>C558+D558</f>
        <v>0</v>
      </c>
    </row>
    <row r="559" spans="1:5" ht="6.75" customHeight="1" hidden="1">
      <c r="A559" s="57"/>
      <c r="B559" s="73" t="s">
        <v>355</v>
      </c>
      <c r="C559" s="55"/>
      <c r="D559" s="53"/>
      <c r="E559" s="53">
        <f>C559+D559</f>
        <v>0</v>
      </c>
    </row>
    <row r="560" spans="1:5" ht="16.5" customHeight="1" hidden="1">
      <c r="A560" s="57"/>
      <c r="B560" s="82"/>
      <c r="C560" s="55"/>
      <c r="D560" s="55"/>
      <c r="E560" s="53"/>
    </row>
    <row r="561" spans="1:5" ht="26.25" customHeight="1" hidden="1">
      <c r="A561" s="57" t="s">
        <v>137</v>
      </c>
      <c r="B561" s="59" t="s">
        <v>138</v>
      </c>
      <c r="C561" s="54"/>
      <c r="D561" s="54"/>
      <c r="E561" s="54"/>
    </row>
    <row r="562" spans="1:5" ht="15" customHeight="1" hidden="1">
      <c r="A562" s="57"/>
      <c r="B562" s="54" t="s">
        <v>58</v>
      </c>
      <c r="C562" s="54">
        <f>C563+C564+C565+C567+C566</f>
        <v>0</v>
      </c>
      <c r="D562" s="54">
        <f>D563+D564+D565+D567+D566</f>
        <v>0</v>
      </c>
      <c r="E562" s="54">
        <f>E563+E564+E565+E567+E566</f>
        <v>0</v>
      </c>
    </row>
    <row r="563" spans="1:5" ht="17.25" customHeight="1" hidden="1">
      <c r="A563" s="263"/>
      <c r="B563" s="53" t="s">
        <v>73</v>
      </c>
      <c r="C563" s="53">
        <v>0</v>
      </c>
      <c r="D563" s="53"/>
      <c r="E563" s="53">
        <f>C563+D563</f>
        <v>0</v>
      </c>
    </row>
    <row r="564" spans="1:5" ht="12" customHeight="1" hidden="1">
      <c r="A564" s="263"/>
      <c r="B564" s="73" t="s">
        <v>62</v>
      </c>
      <c r="C564" s="53">
        <v>0</v>
      </c>
      <c r="D564" s="53"/>
      <c r="E564" s="54">
        <f>C564+D564</f>
        <v>0</v>
      </c>
    </row>
    <row r="565" spans="1:5" ht="18.75" customHeight="1" hidden="1">
      <c r="A565" s="263"/>
      <c r="B565" s="53" t="s">
        <v>101</v>
      </c>
      <c r="C565" s="53">
        <v>0</v>
      </c>
      <c r="D565" s="53"/>
      <c r="E565" s="54">
        <f>C565+D565</f>
        <v>0</v>
      </c>
    </row>
    <row r="566" spans="1:5" ht="27" customHeight="1" hidden="1">
      <c r="A566" s="263"/>
      <c r="B566" s="132" t="s">
        <v>14</v>
      </c>
      <c r="C566" s="53">
        <v>0</v>
      </c>
      <c r="D566" s="53">
        <v>0</v>
      </c>
      <c r="E566" s="53">
        <f>C566+D566</f>
        <v>0</v>
      </c>
    </row>
    <row r="567" spans="1:5" ht="20.25" customHeight="1" hidden="1">
      <c r="A567" s="263"/>
      <c r="B567" s="53" t="s">
        <v>102</v>
      </c>
      <c r="C567" s="53">
        <v>0</v>
      </c>
      <c r="D567" s="53"/>
      <c r="E567" s="53">
        <f>C567+D567</f>
        <v>0</v>
      </c>
    </row>
    <row r="568" spans="1:5" ht="15" customHeight="1" hidden="1">
      <c r="A568" s="263"/>
      <c r="B568" s="53"/>
      <c r="C568" s="53"/>
      <c r="D568" s="53"/>
      <c r="E568" s="54"/>
    </row>
    <row r="569" spans="1:5" ht="14.25" customHeight="1" hidden="1">
      <c r="A569" s="263"/>
      <c r="B569" s="54" t="s">
        <v>75</v>
      </c>
      <c r="C569" s="54">
        <f>C570+C573+C574</f>
        <v>0</v>
      </c>
      <c r="D569" s="54">
        <f>D570+D573+D574</f>
        <v>0</v>
      </c>
      <c r="E569" s="54">
        <f>E570+E573+E574</f>
        <v>0</v>
      </c>
    </row>
    <row r="570" spans="1:5" ht="15" customHeight="1" hidden="1">
      <c r="A570" s="263"/>
      <c r="B570" s="53" t="s">
        <v>43</v>
      </c>
      <c r="C570" s="53">
        <v>0</v>
      </c>
      <c r="D570" s="53">
        <v>0</v>
      </c>
      <c r="E570" s="53">
        <f>E571+E575</f>
        <v>0</v>
      </c>
    </row>
    <row r="571" spans="1:5" ht="15" customHeight="1" hidden="1">
      <c r="A571" s="263"/>
      <c r="B571" s="53" t="s">
        <v>487</v>
      </c>
      <c r="C571" s="53">
        <v>0</v>
      </c>
      <c r="D571" s="53">
        <v>0</v>
      </c>
      <c r="E571" s="53">
        <f>C571+D571</f>
        <v>0</v>
      </c>
    </row>
    <row r="572" spans="1:5" ht="14.25" customHeight="1" hidden="1">
      <c r="A572" s="263"/>
      <c r="B572" s="55" t="s">
        <v>93</v>
      </c>
      <c r="C572" s="53">
        <v>0</v>
      </c>
      <c r="D572" s="53"/>
      <c r="E572" s="53">
        <f>C572+D572</f>
        <v>0</v>
      </c>
    </row>
    <row r="573" spans="1:5" ht="15" customHeight="1" hidden="1">
      <c r="A573" s="263"/>
      <c r="B573" s="73" t="s">
        <v>57</v>
      </c>
      <c r="C573" s="53">
        <v>0</v>
      </c>
      <c r="D573" s="53">
        <v>0</v>
      </c>
      <c r="E573" s="53">
        <f>C573+D573</f>
        <v>0</v>
      </c>
    </row>
    <row r="574" spans="1:5" ht="42.75" customHeight="1" hidden="1">
      <c r="A574" s="263"/>
      <c r="B574" s="82" t="s">
        <v>340</v>
      </c>
      <c r="C574" s="53"/>
      <c r="D574" s="53">
        <v>0</v>
      </c>
      <c r="E574" s="53">
        <f>C574+D574</f>
        <v>0</v>
      </c>
    </row>
    <row r="575" spans="1:5" ht="49.5" customHeight="1" hidden="1">
      <c r="A575" s="263"/>
      <c r="B575" s="73" t="s">
        <v>424</v>
      </c>
      <c r="C575" s="53">
        <v>0</v>
      </c>
      <c r="D575" s="53">
        <v>0</v>
      </c>
      <c r="E575" s="53">
        <f>C575+D575</f>
        <v>0</v>
      </c>
    </row>
    <row r="576" spans="1:5" ht="16.5" customHeight="1" hidden="1">
      <c r="A576" s="263"/>
      <c r="B576" s="73"/>
      <c r="C576" s="53"/>
      <c r="D576" s="53"/>
      <c r="E576" s="53"/>
    </row>
    <row r="577" spans="1:5" ht="30.75" customHeight="1">
      <c r="A577" s="95" t="s">
        <v>330</v>
      </c>
      <c r="B577" s="59" t="s">
        <v>525</v>
      </c>
      <c r="C577" s="54"/>
      <c r="D577" s="54"/>
      <c r="E577" s="54"/>
    </row>
    <row r="578" spans="1:5" ht="16.5" customHeight="1">
      <c r="A578" s="57"/>
      <c r="B578" s="54" t="s">
        <v>58</v>
      </c>
      <c r="C578" s="54">
        <f>C579+C580+C581+C583+C582</f>
        <v>833350</v>
      </c>
      <c r="D578" s="54">
        <f>D579+D580+D581+D583+D582</f>
        <v>0</v>
      </c>
      <c r="E578" s="54">
        <f>E579+E580+E581+E583+E582</f>
        <v>833350</v>
      </c>
    </row>
    <row r="579" spans="1:5" ht="13.5" customHeight="1">
      <c r="A579" s="57"/>
      <c r="B579" s="53" t="s">
        <v>73</v>
      </c>
      <c r="C579" s="53">
        <v>42350</v>
      </c>
      <c r="D579" s="53">
        <v>0</v>
      </c>
      <c r="E579" s="53">
        <f>C579+D579</f>
        <v>42350</v>
      </c>
    </row>
    <row r="580" spans="1:5" ht="1.5" customHeight="1">
      <c r="A580" s="57"/>
      <c r="B580" s="73" t="s">
        <v>12</v>
      </c>
      <c r="C580" s="53">
        <v>0</v>
      </c>
      <c r="D580" s="53"/>
      <c r="E580" s="54">
        <f>C580+D580</f>
        <v>0</v>
      </c>
    </row>
    <row r="581" spans="1:5" ht="25.5" customHeight="1">
      <c r="A581" s="57"/>
      <c r="B581" s="132" t="s">
        <v>107</v>
      </c>
      <c r="C581" s="53">
        <v>71470</v>
      </c>
      <c r="D581" s="53">
        <v>0</v>
      </c>
      <c r="E581" s="53">
        <f>C581+D581</f>
        <v>71470</v>
      </c>
    </row>
    <row r="582" spans="1:5" ht="16.5" customHeight="1" hidden="1">
      <c r="A582" s="57"/>
      <c r="B582" s="53" t="s">
        <v>101</v>
      </c>
      <c r="C582" s="53">
        <v>0</v>
      </c>
      <c r="D582" s="53"/>
      <c r="E582" s="54">
        <f>C582+D582</f>
        <v>0</v>
      </c>
    </row>
    <row r="583" spans="1:5" ht="15.75" customHeight="1">
      <c r="A583" s="57"/>
      <c r="B583" s="53" t="s">
        <v>102</v>
      </c>
      <c r="C583" s="53">
        <v>719530</v>
      </c>
      <c r="D583" s="53"/>
      <c r="E583" s="53">
        <f>C583+D583</f>
        <v>719530</v>
      </c>
    </row>
    <row r="584" spans="1:5" ht="16.5" customHeight="1">
      <c r="A584" s="57"/>
      <c r="B584" s="53"/>
      <c r="C584" s="53"/>
      <c r="D584" s="53"/>
      <c r="E584" s="54"/>
    </row>
    <row r="585" spans="1:5" ht="16.5" customHeight="1">
      <c r="A585" s="57"/>
      <c r="B585" s="54" t="s">
        <v>75</v>
      </c>
      <c r="C585" s="54">
        <f>C586+C590+C591</f>
        <v>833350</v>
      </c>
      <c r="D585" s="54">
        <f>D586+D590+D591</f>
        <v>0</v>
      </c>
      <c r="E585" s="54">
        <f>E586+E590+E591</f>
        <v>833350</v>
      </c>
    </row>
    <row r="586" spans="1:5" ht="15.75" customHeight="1">
      <c r="A586" s="57"/>
      <c r="B586" s="53" t="s">
        <v>43</v>
      </c>
      <c r="C586" s="53">
        <f>C589+C587</f>
        <v>30000</v>
      </c>
      <c r="D586" s="53">
        <f>D589+D587</f>
        <v>0</v>
      </c>
      <c r="E586" s="53">
        <f>E589+E587</f>
        <v>30000</v>
      </c>
    </row>
    <row r="587" spans="1:5" ht="16.5" customHeight="1" hidden="1">
      <c r="A587" s="57"/>
      <c r="B587" s="53" t="s">
        <v>487</v>
      </c>
      <c r="C587" s="53">
        <v>0</v>
      </c>
      <c r="D587" s="53"/>
      <c r="E587" s="53">
        <f>C587+D587</f>
        <v>0</v>
      </c>
    </row>
    <row r="588" spans="1:5" ht="0.75" customHeight="1">
      <c r="A588" s="57"/>
      <c r="B588" s="55" t="s">
        <v>93</v>
      </c>
      <c r="C588" s="53">
        <v>0</v>
      </c>
      <c r="D588" s="53"/>
      <c r="E588" s="53">
        <f>C588+D588</f>
        <v>0</v>
      </c>
    </row>
    <row r="589" spans="1:5" ht="13.5" customHeight="1">
      <c r="A589" s="57"/>
      <c r="B589" s="53" t="s">
        <v>45</v>
      </c>
      <c r="C589" s="53">
        <v>30000</v>
      </c>
      <c r="D589" s="53"/>
      <c r="E589" s="53">
        <f>C589+D589</f>
        <v>30000</v>
      </c>
    </row>
    <row r="590" spans="1:5" ht="16.5" customHeight="1">
      <c r="A590" s="57"/>
      <c r="B590" s="73" t="s">
        <v>57</v>
      </c>
      <c r="C590" s="53">
        <v>442350</v>
      </c>
      <c r="D590" s="53">
        <v>0</v>
      </c>
      <c r="E590" s="53">
        <f>C590+D590</f>
        <v>442350</v>
      </c>
    </row>
    <row r="591" spans="1:5" ht="38.25" customHeight="1">
      <c r="A591" s="57"/>
      <c r="B591" s="82" t="s">
        <v>420</v>
      </c>
      <c r="C591" s="55">
        <v>361000</v>
      </c>
      <c r="D591" s="55">
        <v>0</v>
      </c>
      <c r="E591" s="53">
        <f>C591+D591</f>
        <v>361000</v>
      </c>
    </row>
    <row r="592" spans="1:5" ht="12.75" customHeight="1">
      <c r="A592" s="263"/>
      <c r="B592" s="73"/>
      <c r="C592" s="53"/>
      <c r="D592" s="53"/>
      <c r="E592" s="53"/>
    </row>
    <row r="593" spans="1:5" ht="33" customHeight="1">
      <c r="A593" s="95" t="s">
        <v>331</v>
      </c>
      <c r="B593" s="59" t="s">
        <v>444</v>
      </c>
      <c r="C593" s="54"/>
      <c r="D593" s="54"/>
      <c r="E593" s="54"/>
    </row>
    <row r="594" spans="1:5" ht="16.5" customHeight="1">
      <c r="A594" s="57"/>
      <c r="B594" s="54" t="s">
        <v>58</v>
      </c>
      <c r="C594" s="54">
        <f>C595+C596+C597+C600+C598+C599</f>
        <v>791142</v>
      </c>
      <c r="D594" s="54">
        <f>D595+D596+D597+D600+D598+D599</f>
        <v>0</v>
      </c>
      <c r="E594" s="54">
        <f>E595+E596+E597+E600+E598+E599</f>
        <v>791142</v>
      </c>
    </row>
    <row r="595" spans="1:5" ht="17.25" customHeight="1">
      <c r="A595" s="57"/>
      <c r="B595" s="53" t="s">
        <v>73</v>
      </c>
      <c r="C595" s="53">
        <v>11250</v>
      </c>
      <c r="D595" s="53">
        <v>0</v>
      </c>
      <c r="E595" s="53">
        <f aca="true" t="shared" si="14" ref="E595:E600">C595+D595</f>
        <v>11250</v>
      </c>
    </row>
    <row r="596" spans="1:5" ht="18.75" customHeight="1" hidden="1">
      <c r="A596" s="57"/>
      <c r="B596" s="73" t="s">
        <v>12</v>
      </c>
      <c r="C596" s="53">
        <v>0</v>
      </c>
      <c r="D596" s="53"/>
      <c r="E596" s="54">
        <f t="shared" si="14"/>
        <v>0</v>
      </c>
    </row>
    <row r="597" spans="1:5" ht="30.75" customHeight="1" hidden="1">
      <c r="A597" s="131"/>
      <c r="B597" s="53" t="s">
        <v>26</v>
      </c>
      <c r="C597" s="53">
        <v>0</v>
      </c>
      <c r="D597" s="53">
        <v>0</v>
      </c>
      <c r="E597" s="53">
        <f t="shared" si="14"/>
        <v>0</v>
      </c>
    </row>
    <row r="598" spans="1:5" ht="27" customHeight="1" hidden="1">
      <c r="A598" s="131"/>
      <c r="B598" s="73" t="s">
        <v>11</v>
      </c>
      <c r="C598" s="53">
        <v>0</v>
      </c>
      <c r="D598" s="53"/>
      <c r="E598" s="53">
        <f t="shared" si="14"/>
        <v>0</v>
      </c>
    </row>
    <row r="599" spans="1:5" ht="43.5" customHeight="1">
      <c r="A599" s="131"/>
      <c r="B599" s="132" t="s">
        <v>14</v>
      </c>
      <c r="C599" s="53">
        <v>131617</v>
      </c>
      <c r="D599" s="53">
        <v>0</v>
      </c>
      <c r="E599" s="53">
        <f t="shared" si="14"/>
        <v>131617</v>
      </c>
    </row>
    <row r="600" spans="1:5" ht="15.75" customHeight="1">
      <c r="A600" s="56"/>
      <c r="B600" s="53" t="s">
        <v>102</v>
      </c>
      <c r="C600" s="53">
        <v>648275</v>
      </c>
      <c r="D600" s="53"/>
      <c r="E600" s="53">
        <f t="shared" si="14"/>
        <v>648275</v>
      </c>
    </row>
    <row r="601" spans="1:5" ht="16.5" customHeight="1">
      <c r="A601" s="57"/>
      <c r="B601" s="53"/>
      <c r="C601" s="53"/>
      <c r="D601" s="53"/>
      <c r="E601" s="54"/>
    </row>
    <row r="602" spans="1:5" ht="16.5" customHeight="1">
      <c r="A602" s="57"/>
      <c r="B602" s="54" t="s">
        <v>75</v>
      </c>
      <c r="C602" s="54">
        <f>C603+C607+C608</f>
        <v>791142</v>
      </c>
      <c r="D602" s="54">
        <f>D603+D607+D608</f>
        <v>0</v>
      </c>
      <c r="E602" s="54">
        <f>E603+E607+E608</f>
        <v>791142</v>
      </c>
    </row>
    <row r="603" spans="1:5" ht="16.5" customHeight="1">
      <c r="A603" s="57"/>
      <c r="B603" s="53" t="s">
        <v>43</v>
      </c>
      <c r="C603" s="53">
        <f>C604+C606</f>
        <v>500</v>
      </c>
      <c r="D603" s="53">
        <f>D604+D606</f>
        <v>0</v>
      </c>
      <c r="E603" s="53">
        <f>E604+E606</f>
        <v>500</v>
      </c>
    </row>
    <row r="604" spans="1:5" ht="15" customHeight="1">
      <c r="A604" s="57"/>
      <c r="B604" s="53" t="s">
        <v>487</v>
      </c>
      <c r="C604" s="53">
        <v>500</v>
      </c>
      <c r="D604" s="53">
        <v>0</v>
      </c>
      <c r="E604" s="53">
        <f>C604+D604</f>
        <v>500</v>
      </c>
    </row>
    <row r="605" spans="1:5" ht="21.75" customHeight="1" hidden="1">
      <c r="A605" s="57"/>
      <c r="B605" s="55" t="s">
        <v>44</v>
      </c>
      <c r="C605" s="53">
        <v>0</v>
      </c>
      <c r="D605" s="53">
        <v>0</v>
      </c>
      <c r="E605" s="53">
        <f>C605+D605</f>
        <v>0</v>
      </c>
    </row>
    <row r="606" spans="1:5" ht="16.5" customHeight="1" hidden="1">
      <c r="A606" s="57"/>
      <c r="B606" s="53" t="s">
        <v>45</v>
      </c>
      <c r="C606" s="53">
        <v>0</v>
      </c>
      <c r="D606" s="53"/>
      <c r="E606" s="53">
        <f>C606+D605:D606</f>
        <v>0</v>
      </c>
    </row>
    <row r="607" spans="1:5" ht="13.5" customHeight="1">
      <c r="A607" s="57"/>
      <c r="B607" s="73" t="s">
        <v>57</v>
      </c>
      <c r="C607" s="53">
        <v>661389</v>
      </c>
      <c r="D607" s="53">
        <v>0</v>
      </c>
      <c r="E607" s="53">
        <f>C607+D607</f>
        <v>661389</v>
      </c>
    </row>
    <row r="608" spans="1:5" ht="40.5" customHeight="1">
      <c r="A608" s="57"/>
      <c r="B608" s="82" t="s">
        <v>524</v>
      </c>
      <c r="C608" s="55">
        <v>129253</v>
      </c>
      <c r="D608" s="55">
        <v>0</v>
      </c>
      <c r="E608" s="53">
        <f>C608+D608</f>
        <v>129253</v>
      </c>
    </row>
    <row r="609" spans="1:5" ht="15" customHeight="1">
      <c r="A609" s="57"/>
      <c r="B609" s="82"/>
      <c r="C609" s="55"/>
      <c r="D609" s="55"/>
      <c r="E609" s="53"/>
    </row>
    <row r="610" spans="1:5" ht="24" customHeight="1">
      <c r="A610" s="95" t="s">
        <v>456</v>
      </c>
      <c r="B610" s="59" t="s">
        <v>501</v>
      </c>
      <c r="C610" s="54"/>
      <c r="D610" s="54"/>
      <c r="E610" s="54"/>
    </row>
    <row r="611" spans="1:5" ht="16.5" customHeight="1">
      <c r="A611" s="57"/>
      <c r="B611" s="54" t="s">
        <v>58</v>
      </c>
      <c r="C611" s="54">
        <f>C612+C613+C614</f>
        <v>39433</v>
      </c>
      <c r="D611" s="54">
        <f>D612+D613+D614</f>
        <v>0</v>
      </c>
      <c r="E611" s="54">
        <f>E612+E613+E614</f>
        <v>39433</v>
      </c>
    </row>
    <row r="612" spans="1:5" ht="12.75" customHeight="1">
      <c r="A612" s="57"/>
      <c r="B612" s="53" t="s">
        <v>73</v>
      </c>
      <c r="C612" s="53">
        <v>17430</v>
      </c>
      <c r="D612" s="53">
        <v>0</v>
      </c>
      <c r="E612" s="53">
        <f>C612+D612</f>
        <v>17430</v>
      </c>
    </row>
    <row r="613" spans="1:5" ht="28.5" customHeight="1">
      <c r="A613" s="131" t="s">
        <v>13</v>
      </c>
      <c r="B613" s="73" t="s">
        <v>62</v>
      </c>
      <c r="C613" s="53">
        <v>22003</v>
      </c>
      <c r="D613" s="53">
        <v>0</v>
      </c>
      <c r="E613" s="53">
        <f>C613+D613</f>
        <v>22003</v>
      </c>
    </row>
    <row r="614" spans="1:5" ht="16.5" customHeight="1">
      <c r="A614" s="138"/>
      <c r="B614" s="132" t="s">
        <v>102</v>
      </c>
      <c r="C614" s="53">
        <v>0</v>
      </c>
      <c r="D614" s="53"/>
      <c r="E614" s="53">
        <f>C614+D614</f>
        <v>0</v>
      </c>
    </row>
    <row r="615" spans="1:5" ht="21.75" customHeight="1">
      <c r="A615" s="57"/>
      <c r="B615" s="54" t="s">
        <v>75</v>
      </c>
      <c r="C615" s="54">
        <f>C616+C619</f>
        <v>39433</v>
      </c>
      <c r="D615" s="54">
        <f>D616+D619</f>
        <v>0</v>
      </c>
      <c r="E615" s="54">
        <f>E616+E619</f>
        <v>39433</v>
      </c>
    </row>
    <row r="616" spans="1:5" ht="13.5" customHeight="1">
      <c r="A616" s="57"/>
      <c r="B616" s="53" t="s">
        <v>43</v>
      </c>
      <c r="C616" s="53">
        <f>C617+C620+C622+C621</f>
        <v>39433</v>
      </c>
      <c r="D616" s="53">
        <f>D617+D620+D622+D621</f>
        <v>0</v>
      </c>
      <c r="E616" s="53">
        <f>E617+E620+E622+E621</f>
        <v>39433</v>
      </c>
    </row>
    <row r="617" spans="1:5" ht="11.25" customHeight="1">
      <c r="A617" s="57"/>
      <c r="B617" s="53" t="s">
        <v>487</v>
      </c>
      <c r="C617" s="53">
        <v>29295</v>
      </c>
      <c r="D617" s="53">
        <v>0</v>
      </c>
      <c r="E617" s="53">
        <f aca="true" t="shared" si="15" ref="E617:E622">C617+D617</f>
        <v>29295</v>
      </c>
    </row>
    <row r="618" spans="1:5" ht="14.25" customHeight="1">
      <c r="A618" s="57"/>
      <c r="B618" s="55" t="s">
        <v>93</v>
      </c>
      <c r="C618" s="55">
        <v>5098</v>
      </c>
      <c r="D618" s="53">
        <v>0</v>
      </c>
      <c r="E618" s="55">
        <f t="shared" si="15"/>
        <v>5098</v>
      </c>
    </row>
    <row r="619" spans="1:5" ht="15" customHeight="1" hidden="1">
      <c r="A619" s="57"/>
      <c r="B619" s="73" t="s">
        <v>57</v>
      </c>
      <c r="C619" s="53">
        <v>0</v>
      </c>
      <c r="D619" s="53">
        <v>0</v>
      </c>
      <c r="E619" s="53">
        <f t="shared" si="15"/>
        <v>0</v>
      </c>
    </row>
    <row r="620" spans="1:5" ht="27" customHeight="1" hidden="1">
      <c r="A620" s="57"/>
      <c r="B620" s="82" t="s">
        <v>394</v>
      </c>
      <c r="C620" s="55">
        <v>0</v>
      </c>
      <c r="D620" s="55">
        <v>0</v>
      </c>
      <c r="E620" s="53">
        <f t="shared" si="15"/>
        <v>0</v>
      </c>
    </row>
    <row r="621" spans="1:5" ht="60.75" customHeight="1" hidden="1">
      <c r="A621" s="57"/>
      <c r="B621" s="73" t="s">
        <v>358</v>
      </c>
      <c r="C621" s="55">
        <v>0</v>
      </c>
      <c r="D621" s="55">
        <v>0</v>
      </c>
      <c r="E621" s="53">
        <f t="shared" si="15"/>
        <v>0</v>
      </c>
    </row>
    <row r="622" spans="1:5" ht="27.75" customHeight="1">
      <c r="A622" s="263"/>
      <c r="B622" s="82" t="s">
        <v>457</v>
      </c>
      <c r="C622" s="53">
        <v>10138</v>
      </c>
      <c r="D622" s="53">
        <v>0</v>
      </c>
      <c r="E622" s="53">
        <f t="shared" si="15"/>
        <v>10138</v>
      </c>
    </row>
    <row r="623" spans="1:5" ht="16.5" customHeight="1">
      <c r="A623" s="57"/>
      <c r="B623" s="82"/>
      <c r="C623" s="55"/>
      <c r="D623" s="55"/>
      <c r="E623" s="53"/>
    </row>
    <row r="624" spans="1:5" ht="38.25" customHeight="1">
      <c r="A624" s="95" t="s">
        <v>139</v>
      </c>
      <c r="B624" s="59" t="s">
        <v>519</v>
      </c>
      <c r="C624" s="54"/>
      <c r="D624" s="54"/>
      <c r="E624" s="54"/>
    </row>
    <row r="625" spans="1:5" ht="16.5" customHeight="1">
      <c r="A625" s="57"/>
      <c r="B625" s="54" t="s">
        <v>58</v>
      </c>
      <c r="C625" s="54">
        <f>C626+C628+C627+C629</f>
        <v>198453</v>
      </c>
      <c r="D625" s="54">
        <f>D626+D628+D627+D629</f>
        <v>0</v>
      </c>
      <c r="E625" s="54">
        <f>E626+E628+E627+E629</f>
        <v>198453</v>
      </c>
    </row>
    <row r="626" spans="1:5" ht="0.75" customHeight="1">
      <c r="A626" s="57"/>
      <c r="B626" s="53" t="s">
        <v>73</v>
      </c>
      <c r="C626" s="53">
        <v>0</v>
      </c>
      <c r="D626" s="53"/>
      <c r="E626" s="53">
        <f>C626+D626</f>
        <v>0</v>
      </c>
    </row>
    <row r="627" spans="1:5" ht="0.75" customHeight="1">
      <c r="A627" s="57"/>
      <c r="B627" s="53" t="s">
        <v>100</v>
      </c>
      <c r="C627" s="53">
        <v>0</v>
      </c>
      <c r="D627" s="53">
        <v>0</v>
      </c>
      <c r="E627" s="53">
        <f>C627+D627</f>
        <v>0</v>
      </c>
    </row>
    <row r="628" spans="1:5" ht="42.75" customHeight="1">
      <c r="A628" s="131"/>
      <c r="B628" s="132" t="s">
        <v>14</v>
      </c>
      <c r="C628" s="53">
        <v>56449</v>
      </c>
      <c r="D628" s="53">
        <v>0</v>
      </c>
      <c r="E628" s="53">
        <f>C628+D628</f>
        <v>56449</v>
      </c>
    </row>
    <row r="629" spans="1:5" ht="16.5" customHeight="1">
      <c r="A629" s="138"/>
      <c r="B629" s="132" t="s">
        <v>102</v>
      </c>
      <c r="C629" s="53">
        <v>142004</v>
      </c>
      <c r="D629" s="53"/>
      <c r="E629" s="53">
        <f>C629+D629</f>
        <v>142004</v>
      </c>
    </row>
    <row r="630" spans="1:5" ht="16.5" customHeight="1">
      <c r="A630" s="138"/>
      <c r="B630" s="132"/>
      <c r="C630" s="53"/>
      <c r="D630" s="53"/>
      <c r="E630" s="53"/>
    </row>
    <row r="631" spans="1:5" ht="18.75" customHeight="1">
      <c r="A631" s="57"/>
      <c r="B631" s="54" t="s">
        <v>75</v>
      </c>
      <c r="C631" s="54">
        <f>C632+C635+C636</f>
        <v>198453</v>
      </c>
      <c r="D631" s="54">
        <f>D632+D635+D636</f>
        <v>0</v>
      </c>
      <c r="E631" s="54">
        <f>E632+E635+E636</f>
        <v>198453</v>
      </c>
    </row>
    <row r="632" spans="1:5" ht="12.75" customHeight="1">
      <c r="A632" s="57"/>
      <c r="B632" s="53" t="s">
        <v>43</v>
      </c>
      <c r="C632" s="53">
        <f>C633+C637</f>
        <v>3000</v>
      </c>
      <c r="D632" s="53">
        <f>D633+D637</f>
        <v>0</v>
      </c>
      <c r="E632" s="53">
        <f>E633+E637</f>
        <v>3000</v>
      </c>
    </row>
    <row r="633" spans="1:5" ht="12" customHeight="1">
      <c r="A633" s="57"/>
      <c r="B633" s="53" t="s">
        <v>487</v>
      </c>
      <c r="C633" s="53">
        <v>3000</v>
      </c>
      <c r="D633" s="53"/>
      <c r="E633" s="53">
        <f>C633+D633</f>
        <v>3000</v>
      </c>
    </row>
    <row r="634" spans="1:5" ht="12.75" customHeight="1" hidden="1">
      <c r="A634" s="57"/>
      <c r="B634" s="55" t="s">
        <v>93</v>
      </c>
      <c r="C634" s="55">
        <v>0</v>
      </c>
      <c r="D634" s="53">
        <v>0</v>
      </c>
      <c r="E634" s="55">
        <f>C634+D634</f>
        <v>0</v>
      </c>
    </row>
    <row r="635" spans="1:5" ht="13.5" customHeight="1" hidden="1">
      <c r="A635" s="57"/>
      <c r="B635" s="73" t="s">
        <v>57</v>
      </c>
      <c r="C635" s="53">
        <v>0</v>
      </c>
      <c r="D635" s="53"/>
      <c r="E635" s="53">
        <f>C635+D635</f>
        <v>0</v>
      </c>
    </row>
    <row r="636" spans="1:5" ht="51" customHeight="1">
      <c r="A636" s="57"/>
      <c r="B636" s="82" t="s">
        <v>82</v>
      </c>
      <c r="C636" s="55">
        <v>195453</v>
      </c>
      <c r="D636" s="55"/>
      <c r="E636" s="53">
        <f>C636+D636</f>
        <v>195453</v>
      </c>
    </row>
    <row r="637" spans="1:5" ht="1.5" customHeight="1">
      <c r="A637" s="263"/>
      <c r="B637" s="53" t="s">
        <v>56</v>
      </c>
      <c r="C637" s="53">
        <v>0</v>
      </c>
      <c r="D637" s="53">
        <v>0</v>
      </c>
      <c r="E637" s="53">
        <f>C637+D637</f>
        <v>0</v>
      </c>
    </row>
    <row r="638" spans="1:5" ht="18" customHeight="1">
      <c r="A638" s="263"/>
      <c r="B638" s="54"/>
      <c r="C638" s="53"/>
      <c r="D638" s="53"/>
      <c r="E638" s="53"/>
    </row>
    <row r="639" spans="1:5" ht="21" customHeight="1">
      <c r="A639" s="57" t="s">
        <v>458</v>
      </c>
      <c r="B639" s="59" t="s">
        <v>518</v>
      </c>
      <c r="C639" s="54"/>
      <c r="D639" s="54"/>
      <c r="E639" s="54"/>
    </row>
    <row r="640" spans="1:5" ht="16.5" customHeight="1">
      <c r="A640" s="57"/>
      <c r="B640" s="54" t="s">
        <v>58</v>
      </c>
      <c r="C640" s="54">
        <f>C641+C642+C643</f>
        <v>81925</v>
      </c>
      <c r="D640" s="54">
        <f>D641+D642+D643</f>
        <v>0</v>
      </c>
      <c r="E640" s="54">
        <f>E641+E642+E643</f>
        <v>81925</v>
      </c>
    </row>
    <row r="641" spans="1:5" ht="16.5" customHeight="1">
      <c r="A641" s="57"/>
      <c r="B641" s="53" t="s">
        <v>73</v>
      </c>
      <c r="C641" s="53">
        <v>42618</v>
      </c>
      <c r="D641" s="53">
        <v>0</v>
      </c>
      <c r="E641" s="53">
        <f>C641+D641</f>
        <v>42618</v>
      </c>
    </row>
    <row r="642" spans="1:5" ht="51.75" customHeight="1">
      <c r="A642" s="131"/>
      <c r="B642" s="132" t="s">
        <v>14</v>
      </c>
      <c r="C642" s="53">
        <v>39307</v>
      </c>
      <c r="D642" s="53">
        <v>0</v>
      </c>
      <c r="E642" s="53">
        <f>C642+D642</f>
        <v>39307</v>
      </c>
    </row>
    <row r="643" spans="1:5" ht="58.5" customHeight="1" hidden="1">
      <c r="A643" s="131"/>
      <c r="B643" s="132" t="s">
        <v>62</v>
      </c>
      <c r="C643" s="53">
        <v>0</v>
      </c>
      <c r="D643" s="53">
        <v>0</v>
      </c>
      <c r="E643" s="53">
        <f>C643+D643</f>
        <v>0</v>
      </c>
    </row>
    <row r="644" spans="1:5" ht="16.5" customHeight="1">
      <c r="A644" s="57"/>
      <c r="B644" s="54" t="s">
        <v>75</v>
      </c>
      <c r="C644" s="54">
        <f>C645+C650</f>
        <v>81925</v>
      </c>
      <c r="D644" s="54">
        <f>D645+D650</f>
        <v>0</v>
      </c>
      <c r="E644" s="54">
        <f>E645+E650</f>
        <v>81925</v>
      </c>
    </row>
    <row r="645" spans="1:5" ht="16.5" customHeight="1">
      <c r="A645" s="57"/>
      <c r="B645" s="53" t="s">
        <v>43</v>
      </c>
      <c r="C645" s="53">
        <f>C646+C648+C649</f>
        <v>81925</v>
      </c>
      <c r="D645" s="53">
        <f>D646+D648+D649</f>
        <v>0</v>
      </c>
      <c r="E645" s="53">
        <f>E646+E648+E649</f>
        <v>81925</v>
      </c>
    </row>
    <row r="646" spans="1:5" ht="16.5" customHeight="1">
      <c r="A646" s="57"/>
      <c r="B646" s="53" t="s">
        <v>487</v>
      </c>
      <c r="C646" s="53">
        <v>71627</v>
      </c>
      <c r="D646" s="53">
        <v>0</v>
      </c>
      <c r="E646" s="53">
        <f>C646+D646</f>
        <v>71627</v>
      </c>
    </row>
    <row r="647" spans="1:5" ht="16.5" customHeight="1">
      <c r="A647" s="57"/>
      <c r="B647" s="55" t="s">
        <v>93</v>
      </c>
      <c r="C647" s="55">
        <v>5664</v>
      </c>
      <c r="D647" s="53">
        <v>0</v>
      </c>
      <c r="E647" s="55">
        <f>C647+D647</f>
        <v>5664</v>
      </c>
    </row>
    <row r="648" spans="1:5" ht="63.75" customHeight="1" hidden="1">
      <c r="A648" s="57"/>
      <c r="B648" s="82" t="s">
        <v>82</v>
      </c>
      <c r="C648" s="55">
        <v>0</v>
      </c>
      <c r="D648" s="55">
        <v>0</v>
      </c>
      <c r="E648" s="53">
        <f>C648+D648</f>
        <v>0</v>
      </c>
    </row>
    <row r="649" spans="1:5" ht="36.75" customHeight="1">
      <c r="A649" s="57"/>
      <c r="B649" s="82" t="s">
        <v>459</v>
      </c>
      <c r="C649" s="55">
        <v>10298</v>
      </c>
      <c r="D649" s="55">
        <v>0</v>
      </c>
      <c r="E649" s="53">
        <f>C649+D649</f>
        <v>10298</v>
      </c>
    </row>
    <row r="650" spans="1:5" ht="28.5" customHeight="1" hidden="1">
      <c r="A650" s="57"/>
      <c r="B650" s="73" t="s">
        <v>57</v>
      </c>
      <c r="C650" s="53">
        <v>0</v>
      </c>
      <c r="D650" s="53">
        <v>0</v>
      </c>
      <c r="E650" s="53">
        <f>C650+D650</f>
        <v>0</v>
      </c>
    </row>
    <row r="651" spans="1:5" ht="13.5" customHeight="1">
      <c r="A651" s="57"/>
      <c r="B651" s="73"/>
      <c r="C651" s="53"/>
      <c r="D651" s="53"/>
      <c r="E651" s="53"/>
    </row>
    <row r="652" spans="1:5" ht="21.75" customHeight="1">
      <c r="A652" s="57" t="s">
        <v>460</v>
      </c>
      <c r="B652" s="59" t="s">
        <v>461</v>
      </c>
      <c r="C652" s="54"/>
      <c r="D652" s="54"/>
      <c r="E652" s="54"/>
    </row>
    <row r="653" spans="1:5" ht="15" customHeight="1">
      <c r="A653" s="57"/>
      <c r="B653" s="54" t="s">
        <v>58</v>
      </c>
      <c r="C653" s="54">
        <f>C654+C655</f>
        <v>55564</v>
      </c>
      <c r="D653" s="54">
        <f>D654+D655</f>
        <v>0</v>
      </c>
      <c r="E653" s="54">
        <f>E654+E655</f>
        <v>55564</v>
      </c>
    </row>
    <row r="654" spans="1:5" ht="12.75" customHeight="1">
      <c r="A654" s="57"/>
      <c r="B654" s="53" t="s">
        <v>73</v>
      </c>
      <c r="C654" s="53">
        <v>33061</v>
      </c>
      <c r="D654" s="53">
        <v>0</v>
      </c>
      <c r="E654" s="53">
        <f>C654+D654</f>
        <v>33061</v>
      </c>
    </row>
    <row r="655" spans="1:5" ht="42" customHeight="1">
      <c r="A655" s="131"/>
      <c r="B655" s="132" t="s">
        <v>14</v>
      </c>
      <c r="C655" s="53">
        <v>22503</v>
      </c>
      <c r="D655" s="53">
        <v>0</v>
      </c>
      <c r="E655" s="53">
        <f>C655+D655</f>
        <v>22503</v>
      </c>
    </row>
    <row r="656" spans="1:5" ht="25.5" customHeight="1">
      <c r="A656" s="57"/>
      <c r="B656" s="54" t="s">
        <v>75</v>
      </c>
      <c r="C656" s="54">
        <f>C657+C661</f>
        <v>55564</v>
      </c>
      <c r="D656" s="54">
        <f>D657+D661</f>
        <v>0</v>
      </c>
      <c r="E656" s="54">
        <f>E657+E661</f>
        <v>55564</v>
      </c>
    </row>
    <row r="657" spans="1:5" ht="14.25" customHeight="1">
      <c r="A657" s="57"/>
      <c r="B657" s="53" t="s">
        <v>43</v>
      </c>
      <c r="C657" s="53">
        <f>C658+C660</f>
        <v>15564</v>
      </c>
      <c r="D657" s="53">
        <f>D658+D660</f>
        <v>0</v>
      </c>
      <c r="E657" s="53">
        <f>E658+E660</f>
        <v>15564</v>
      </c>
    </row>
    <row r="658" spans="1:5" ht="12.75" customHeight="1">
      <c r="A658" s="57"/>
      <c r="B658" s="53" t="s">
        <v>487</v>
      </c>
      <c r="C658" s="53">
        <v>15564</v>
      </c>
      <c r="D658" s="53">
        <v>0</v>
      </c>
      <c r="E658" s="53">
        <f>C658+D658</f>
        <v>15564</v>
      </c>
    </row>
    <row r="659" spans="1:5" ht="13.5" customHeight="1">
      <c r="A659" s="57"/>
      <c r="B659" s="55" t="s">
        <v>93</v>
      </c>
      <c r="C659" s="55">
        <v>3438</v>
      </c>
      <c r="D659" s="53">
        <v>0</v>
      </c>
      <c r="E659" s="55">
        <f>C659+D659</f>
        <v>3438</v>
      </c>
    </row>
    <row r="660" spans="1:5" ht="42" customHeight="1" hidden="1">
      <c r="A660" s="57"/>
      <c r="B660" s="82" t="s">
        <v>459</v>
      </c>
      <c r="C660" s="55"/>
      <c r="D660" s="55">
        <v>0</v>
      </c>
      <c r="E660" s="53">
        <f>C660+D660</f>
        <v>0</v>
      </c>
    </row>
    <row r="661" spans="1:5" ht="15.75" customHeight="1">
      <c r="A661" s="57"/>
      <c r="B661" s="73" t="s">
        <v>57</v>
      </c>
      <c r="C661" s="53">
        <v>40000</v>
      </c>
      <c r="D661" s="53">
        <v>0</v>
      </c>
      <c r="E661" s="53">
        <f>C661+D661</f>
        <v>40000</v>
      </c>
    </row>
    <row r="662" spans="1:5" ht="13.5" customHeight="1">
      <c r="A662" s="263"/>
      <c r="B662" s="261"/>
      <c r="C662" s="261"/>
      <c r="D662" s="261"/>
      <c r="E662" s="261"/>
    </row>
    <row r="663" spans="1:5" ht="16.5" customHeight="1">
      <c r="A663" s="57" t="s">
        <v>455</v>
      </c>
      <c r="B663" s="54" t="s">
        <v>452</v>
      </c>
      <c r="C663" s="54"/>
      <c r="D663" s="54"/>
      <c r="E663" s="54"/>
    </row>
    <row r="664" spans="1:5" ht="16.5" customHeight="1">
      <c r="A664" s="57"/>
      <c r="B664" s="54" t="s">
        <v>58</v>
      </c>
      <c r="C664" s="54">
        <f>C665+C666+C667+C669+C668</f>
        <v>607044</v>
      </c>
      <c r="D664" s="54">
        <f>D665+D666+D667+D669+D668</f>
        <v>0</v>
      </c>
      <c r="E664" s="54">
        <f>E665+E666+E667+E669+E668</f>
        <v>607044</v>
      </c>
    </row>
    <row r="665" spans="1:5" ht="24" customHeight="1" hidden="1">
      <c r="A665" s="57"/>
      <c r="B665" s="53" t="s">
        <v>73</v>
      </c>
      <c r="C665" s="53">
        <v>0</v>
      </c>
      <c r="D665" s="53"/>
      <c r="E665" s="53">
        <f>C665+D665</f>
        <v>0</v>
      </c>
    </row>
    <row r="666" spans="1:5" ht="22.5" customHeight="1" hidden="1">
      <c r="A666" s="57"/>
      <c r="B666" s="73" t="s">
        <v>12</v>
      </c>
      <c r="C666" s="53">
        <v>0</v>
      </c>
      <c r="D666" s="53"/>
      <c r="E666" s="53">
        <f>C666+D666</f>
        <v>0</v>
      </c>
    </row>
    <row r="667" spans="1:5" ht="16.5" customHeight="1" hidden="1">
      <c r="A667" s="131"/>
      <c r="B667" s="53" t="s">
        <v>101</v>
      </c>
      <c r="C667" s="53">
        <v>0</v>
      </c>
      <c r="D667" s="53"/>
      <c r="E667" s="53">
        <f>C667+D667</f>
        <v>0</v>
      </c>
    </row>
    <row r="668" spans="1:5" ht="36.75" customHeight="1">
      <c r="A668" s="131"/>
      <c r="B668" s="132" t="s">
        <v>14</v>
      </c>
      <c r="C668" s="53">
        <v>607044</v>
      </c>
      <c r="D668" s="53">
        <v>0</v>
      </c>
      <c r="E668" s="53">
        <f>C668+D668</f>
        <v>607044</v>
      </c>
    </row>
    <row r="669" spans="1:5" ht="1.5" customHeight="1">
      <c r="A669" s="56"/>
      <c r="B669" s="53" t="s">
        <v>102</v>
      </c>
      <c r="C669" s="53">
        <v>0</v>
      </c>
      <c r="D669" s="53"/>
      <c r="E669" s="53">
        <f>C669+D669</f>
        <v>0</v>
      </c>
    </row>
    <row r="670" spans="1:5" ht="9.75" customHeight="1">
      <c r="A670" s="56"/>
      <c r="B670" s="53"/>
      <c r="C670" s="53"/>
      <c r="D670" s="53"/>
      <c r="E670" s="53"/>
    </row>
    <row r="671" spans="1:5" ht="16.5" customHeight="1">
      <c r="A671" s="57"/>
      <c r="B671" s="54" t="s">
        <v>75</v>
      </c>
      <c r="C671" s="54">
        <f>C672+C675</f>
        <v>607044</v>
      </c>
      <c r="D671" s="54">
        <f>D672+D675</f>
        <v>0</v>
      </c>
      <c r="E671" s="54">
        <f>E672+E675</f>
        <v>607044</v>
      </c>
    </row>
    <row r="672" spans="1:5" ht="16.5" customHeight="1" hidden="1">
      <c r="A672" s="57"/>
      <c r="B672" s="53" t="s">
        <v>43</v>
      </c>
      <c r="C672" s="53">
        <f>C673+C676+C677</f>
        <v>0</v>
      </c>
      <c r="D672" s="53">
        <f>D673+D676+D677</f>
        <v>0</v>
      </c>
      <c r="E672" s="53">
        <f>E673+E676+E677</f>
        <v>0</v>
      </c>
    </row>
    <row r="673" spans="1:5" ht="16.5" customHeight="1" hidden="1">
      <c r="A673" s="57"/>
      <c r="B673" s="53" t="s">
        <v>487</v>
      </c>
      <c r="C673" s="53">
        <v>0</v>
      </c>
      <c r="D673" s="53">
        <v>0</v>
      </c>
      <c r="E673" s="53">
        <f>C673+D673</f>
        <v>0</v>
      </c>
    </row>
    <row r="674" spans="1:5" ht="22.5" customHeight="1" hidden="1">
      <c r="A674" s="57"/>
      <c r="B674" s="55" t="s">
        <v>93</v>
      </c>
      <c r="C674" s="53">
        <v>0</v>
      </c>
      <c r="D674" s="53">
        <v>0</v>
      </c>
      <c r="E674" s="53">
        <f>C674+D674</f>
        <v>0</v>
      </c>
    </row>
    <row r="675" spans="1:5" ht="16.5" customHeight="1">
      <c r="A675" s="57"/>
      <c r="B675" s="73" t="s">
        <v>57</v>
      </c>
      <c r="C675" s="53">
        <v>607044</v>
      </c>
      <c r="D675" s="53">
        <v>0</v>
      </c>
      <c r="E675" s="53">
        <f>C675+D675</f>
        <v>607044</v>
      </c>
    </row>
    <row r="676" spans="1:5" ht="16.5" customHeight="1" hidden="1">
      <c r="A676" s="57"/>
      <c r="B676" s="136" t="s">
        <v>56</v>
      </c>
      <c r="C676" s="53">
        <v>0</v>
      </c>
      <c r="D676" s="53"/>
      <c r="E676" s="53">
        <f>C676+D676</f>
        <v>0</v>
      </c>
    </row>
    <row r="677" spans="1:5" ht="26.25" customHeight="1" hidden="1">
      <c r="A677" s="57"/>
      <c r="B677" s="82" t="s">
        <v>406</v>
      </c>
      <c r="C677" s="55">
        <v>0</v>
      </c>
      <c r="D677" s="55">
        <v>0</v>
      </c>
      <c r="E677" s="53">
        <f>C677+D677</f>
        <v>0</v>
      </c>
    </row>
    <row r="678" spans="1:5" ht="16.5" customHeight="1">
      <c r="A678" s="57"/>
      <c r="B678" s="82"/>
      <c r="C678" s="55"/>
      <c r="D678" s="55"/>
      <c r="E678" s="54"/>
    </row>
    <row r="679" spans="1:5" ht="24.75" customHeight="1">
      <c r="A679" s="57" t="s">
        <v>343</v>
      </c>
      <c r="B679" s="59" t="s">
        <v>516</v>
      </c>
      <c r="C679" s="54"/>
      <c r="D679" s="54"/>
      <c r="E679" s="54"/>
    </row>
    <row r="680" spans="1:5" ht="16.5" customHeight="1">
      <c r="A680" s="57"/>
      <c r="B680" s="54" t="s">
        <v>58</v>
      </c>
      <c r="C680" s="54">
        <f>C681+C682+C683+C684</f>
        <v>728554</v>
      </c>
      <c r="D680" s="54">
        <f>D681+D682+D683+D684</f>
        <v>8125</v>
      </c>
      <c r="E680" s="54">
        <f>E681+E682+E683+E684</f>
        <v>736679</v>
      </c>
    </row>
    <row r="681" spans="1:5" ht="16.5" customHeight="1">
      <c r="A681" s="57"/>
      <c r="B681" s="53" t="s">
        <v>73</v>
      </c>
      <c r="C681" s="53">
        <v>203646</v>
      </c>
      <c r="D681" s="53">
        <v>8125</v>
      </c>
      <c r="E681" s="53">
        <f>C681+D681</f>
        <v>211771</v>
      </c>
    </row>
    <row r="682" spans="1:5" ht="57" customHeight="1" hidden="1">
      <c r="A682" s="131"/>
      <c r="B682" s="132" t="s">
        <v>14</v>
      </c>
      <c r="C682" s="53">
        <v>0</v>
      </c>
      <c r="D682" s="53">
        <v>0</v>
      </c>
      <c r="E682" s="53">
        <f>C682+D682</f>
        <v>0</v>
      </c>
    </row>
    <row r="683" spans="1:5" ht="0.75" customHeight="1">
      <c r="A683" s="131"/>
      <c r="B683" s="132" t="s">
        <v>62</v>
      </c>
      <c r="C683" s="53">
        <v>0</v>
      </c>
      <c r="D683" s="53">
        <v>0</v>
      </c>
      <c r="E683" s="53">
        <f>C683+D683</f>
        <v>0</v>
      </c>
    </row>
    <row r="684" spans="1:5" ht="13.5" customHeight="1">
      <c r="A684" s="131"/>
      <c r="B684" s="132" t="s">
        <v>102</v>
      </c>
      <c r="C684" s="53">
        <v>524908</v>
      </c>
      <c r="D684" s="53"/>
      <c r="E684" s="53">
        <f>C684+D684</f>
        <v>524908</v>
      </c>
    </row>
    <row r="685" spans="1:5" ht="16.5" customHeight="1">
      <c r="A685" s="131"/>
      <c r="B685" s="132"/>
      <c r="C685" s="53"/>
      <c r="D685" s="53"/>
      <c r="E685" s="53"/>
    </row>
    <row r="686" spans="1:5" ht="16.5" customHeight="1">
      <c r="A686" s="57"/>
      <c r="B686" s="54" t="s">
        <v>75</v>
      </c>
      <c r="C686" s="54">
        <f>C687+C691</f>
        <v>728554</v>
      </c>
      <c r="D686" s="54">
        <f>D687+D691</f>
        <v>8125</v>
      </c>
      <c r="E686" s="54">
        <f>E687+E691</f>
        <v>736679</v>
      </c>
    </row>
    <row r="687" spans="1:5" ht="12" customHeight="1">
      <c r="A687" s="57"/>
      <c r="B687" s="53" t="s">
        <v>43</v>
      </c>
      <c r="C687" s="53">
        <f>C688+C690</f>
        <v>34987</v>
      </c>
      <c r="D687" s="53">
        <f>D688+D690</f>
        <v>-386</v>
      </c>
      <c r="E687" s="53">
        <f>E688+E690</f>
        <v>34601</v>
      </c>
    </row>
    <row r="688" spans="1:5" ht="15" customHeight="1">
      <c r="A688" s="57"/>
      <c r="B688" s="53" t="s">
        <v>487</v>
      </c>
      <c r="C688" s="53">
        <v>34987</v>
      </c>
      <c r="D688" s="53">
        <v>-386</v>
      </c>
      <c r="E688" s="53">
        <f>C688+D688</f>
        <v>34601</v>
      </c>
    </row>
    <row r="689" spans="1:5" ht="17.25" customHeight="1" hidden="1">
      <c r="A689" s="57"/>
      <c r="B689" s="55" t="s">
        <v>93</v>
      </c>
      <c r="C689" s="55">
        <v>0</v>
      </c>
      <c r="D689" s="53"/>
      <c r="E689" s="55">
        <f>C689+D689</f>
        <v>0</v>
      </c>
    </row>
    <row r="690" spans="1:5" ht="1.5" customHeight="1">
      <c r="A690" s="57"/>
      <c r="B690" s="82" t="s">
        <v>82</v>
      </c>
      <c r="C690" s="55">
        <v>0</v>
      </c>
      <c r="D690" s="55">
        <v>0</v>
      </c>
      <c r="E690" s="53">
        <f>C690+D690</f>
        <v>0</v>
      </c>
    </row>
    <row r="691" spans="1:5" ht="16.5" customHeight="1">
      <c r="A691" s="57"/>
      <c r="B691" s="73" t="s">
        <v>57</v>
      </c>
      <c r="C691" s="53">
        <v>693567</v>
      </c>
      <c r="D691" s="53">
        <v>8511</v>
      </c>
      <c r="E691" s="53">
        <f>C691+D691</f>
        <v>702078</v>
      </c>
    </row>
    <row r="692" spans="1:5" ht="16.5" customHeight="1">
      <c r="A692" s="263"/>
      <c r="B692" s="261"/>
      <c r="C692" s="261"/>
      <c r="D692" s="261"/>
      <c r="E692" s="261"/>
    </row>
    <row r="693" spans="1:5" ht="16.5" customHeight="1">
      <c r="A693" s="57" t="s">
        <v>407</v>
      </c>
      <c r="B693" s="260" t="s">
        <v>517</v>
      </c>
      <c r="C693" s="55"/>
      <c r="D693" s="55"/>
      <c r="E693" s="54"/>
    </row>
    <row r="694" spans="1:5" ht="16.5" customHeight="1">
      <c r="A694" s="57"/>
      <c r="B694" s="54" t="s">
        <v>58</v>
      </c>
      <c r="C694" s="54">
        <f>C695+C696+C697+C698</f>
        <v>118664</v>
      </c>
      <c r="D694" s="54">
        <f>D695+D696+D697+D698</f>
        <v>0</v>
      </c>
      <c r="E694" s="54">
        <f>C694+D694</f>
        <v>118664</v>
      </c>
    </row>
    <row r="695" spans="1:5" ht="21.75" customHeight="1">
      <c r="A695" s="56"/>
      <c r="B695" s="53" t="s">
        <v>90</v>
      </c>
      <c r="C695" s="53">
        <v>118664</v>
      </c>
      <c r="D695" s="53">
        <v>0</v>
      </c>
      <c r="E695" s="53">
        <f>C695+D695</f>
        <v>118664</v>
      </c>
    </row>
    <row r="696" spans="1:5" ht="38.25" customHeight="1">
      <c r="A696" s="131"/>
      <c r="B696" s="132" t="s">
        <v>118</v>
      </c>
      <c r="C696" s="53">
        <v>0</v>
      </c>
      <c r="D696" s="53">
        <v>0</v>
      </c>
      <c r="E696" s="53">
        <f>C696+D696</f>
        <v>0</v>
      </c>
    </row>
    <row r="697" spans="1:5" ht="21" customHeight="1" hidden="1">
      <c r="A697" s="56"/>
      <c r="B697" s="53" t="s">
        <v>102</v>
      </c>
      <c r="C697" s="53">
        <v>0</v>
      </c>
      <c r="D697" s="53"/>
      <c r="E697" s="53">
        <f>C697+D697</f>
        <v>0</v>
      </c>
    </row>
    <row r="698" spans="1:5" ht="16.5" customHeight="1" hidden="1">
      <c r="A698" s="56"/>
      <c r="B698" s="53" t="s">
        <v>74</v>
      </c>
      <c r="C698" s="56"/>
      <c r="D698" s="56"/>
      <c r="E698" s="54"/>
    </row>
    <row r="699" spans="1:5" ht="25.5" customHeight="1">
      <c r="A699" s="56"/>
      <c r="B699" s="54" t="s">
        <v>75</v>
      </c>
      <c r="C699" s="54">
        <f>C700+C703+C704</f>
        <v>118664</v>
      </c>
      <c r="D699" s="54">
        <f>D700+D703+D704</f>
        <v>0</v>
      </c>
      <c r="E699" s="54">
        <f>E700+E703+E704</f>
        <v>118664</v>
      </c>
    </row>
    <row r="700" spans="1:5" ht="16.5" customHeight="1" hidden="1">
      <c r="A700" s="56"/>
      <c r="B700" s="53" t="s">
        <v>43</v>
      </c>
      <c r="C700" s="53">
        <f>C701</f>
        <v>0</v>
      </c>
      <c r="D700" s="53">
        <f>D701</f>
        <v>0</v>
      </c>
      <c r="E700" s="53">
        <f>E701</f>
        <v>0</v>
      </c>
    </row>
    <row r="701" spans="1:5" ht="16.5" customHeight="1" hidden="1">
      <c r="A701" s="56"/>
      <c r="B701" s="53" t="s">
        <v>487</v>
      </c>
      <c r="C701" s="53"/>
      <c r="D701" s="53"/>
      <c r="E701" s="54">
        <f>C701+D701</f>
        <v>0</v>
      </c>
    </row>
    <row r="702" spans="1:5" ht="16.5" customHeight="1" hidden="1">
      <c r="A702" s="56"/>
      <c r="B702" s="55" t="s">
        <v>93</v>
      </c>
      <c r="C702" s="55">
        <v>0</v>
      </c>
      <c r="D702" s="55"/>
      <c r="E702" s="54">
        <f>C702+D702</f>
        <v>0</v>
      </c>
    </row>
    <row r="703" spans="1:5" ht="16.5" customHeight="1">
      <c r="A703" s="56"/>
      <c r="B703" s="53" t="s">
        <v>57</v>
      </c>
      <c r="C703" s="53">
        <v>118664</v>
      </c>
      <c r="D703" s="53">
        <v>0</v>
      </c>
      <c r="E703" s="53">
        <f>C703+D703</f>
        <v>118664</v>
      </c>
    </row>
    <row r="704" spans="1:5" ht="16.5" customHeight="1">
      <c r="A704" s="133"/>
      <c r="B704" s="82"/>
      <c r="C704" s="55"/>
      <c r="D704" s="55"/>
      <c r="E704" s="53"/>
    </row>
    <row r="705" spans="1:5" ht="49.5" customHeight="1">
      <c r="A705" s="57" t="s">
        <v>142</v>
      </c>
      <c r="B705" s="59" t="s">
        <v>515</v>
      </c>
      <c r="C705" s="54"/>
      <c r="D705" s="54"/>
      <c r="E705" s="54"/>
    </row>
    <row r="706" spans="1:5" ht="16.5" customHeight="1">
      <c r="A706" s="57"/>
      <c r="B706" s="54" t="s">
        <v>58</v>
      </c>
      <c r="C706" s="54">
        <f>C707+C708+C709+C710</f>
        <v>679710</v>
      </c>
      <c r="D706" s="54">
        <f>D707+D708+D709+D710</f>
        <v>0</v>
      </c>
      <c r="E706" s="54">
        <f>E707+E708+E709+E710</f>
        <v>679710</v>
      </c>
    </row>
    <row r="707" spans="1:5" ht="16.5" customHeight="1" hidden="1">
      <c r="A707" s="57"/>
      <c r="B707" s="53" t="s">
        <v>80</v>
      </c>
      <c r="C707" s="53">
        <v>0</v>
      </c>
      <c r="D707" s="53">
        <v>0</v>
      </c>
      <c r="E707" s="53">
        <f>C707+D707</f>
        <v>0</v>
      </c>
    </row>
    <row r="708" spans="1:5" ht="16.5" customHeight="1" hidden="1">
      <c r="A708" s="57"/>
      <c r="B708" s="73" t="s">
        <v>12</v>
      </c>
      <c r="C708" s="53"/>
      <c r="D708" s="53"/>
      <c r="E708" s="53">
        <f>C708+D708</f>
        <v>0</v>
      </c>
    </row>
    <row r="709" spans="1:5" ht="40.5" customHeight="1">
      <c r="A709" s="131"/>
      <c r="B709" s="132" t="s">
        <v>118</v>
      </c>
      <c r="C709" s="53">
        <v>675859</v>
      </c>
      <c r="D709" s="53">
        <v>0</v>
      </c>
      <c r="E709" s="53">
        <f>C709+D709</f>
        <v>675859</v>
      </c>
    </row>
    <row r="710" spans="1:5" ht="16.5" customHeight="1">
      <c r="A710" s="56"/>
      <c r="B710" s="53" t="s">
        <v>102</v>
      </c>
      <c r="C710" s="53">
        <v>3851</v>
      </c>
      <c r="D710" s="54"/>
      <c r="E710" s="53">
        <f>C710+D710</f>
        <v>3851</v>
      </c>
    </row>
    <row r="711" spans="1:5" ht="16.5" customHeight="1">
      <c r="A711" s="57"/>
      <c r="B711" s="53"/>
      <c r="C711" s="53"/>
      <c r="D711" s="53"/>
      <c r="E711" s="54"/>
    </row>
    <row r="712" spans="1:5" ht="14.25" customHeight="1">
      <c r="A712" s="57"/>
      <c r="B712" s="54" t="s">
        <v>75</v>
      </c>
      <c r="C712" s="54">
        <f>C713+C716+C717</f>
        <v>679710</v>
      </c>
      <c r="D712" s="54">
        <f>D713+D716+D717</f>
        <v>0</v>
      </c>
      <c r="E712" s="54">
        <f>E713+E716+E717</f>
        <v>679710</v>
      </c>
    </row>
    <row r="713" spans="1:5" ht="16.5" customHeight="1" hidden="1">
      <c r="A713" s="57"/>
      <c r="B713" s="53" t="s">
        <v>43</v>
      </c>
      <c r="C713" s="53">
        <f>C715+C714</f>
        <v>0</v>
      </c>
      <c r="D713" s="53">
        <f>D715+D714</f>
        <v>0</v>
      </c>
      <c r="E713" s="53">
        <f>E715+E714</f>
        <v>0</v>
      </c>
    </row>
    <row r="714" spans="1:5" ht="16.5" customHeight="1" hidden="1">
      <c r="A714" s="57"/>
      <c r="B714" s="53" t="s">
        <v>487</v>
      </c>
      <c r="C714" s="53">
        <v>0</v>
      </c>
      <c r="D714" s="53">
        <v>0</v>
      </c>
      <c r="E714" s="53">
        <f>C714+D714</f>
        <v>0</v>
      </c>
    </row>
    <row r="715" spans="1:5" ht="16.5" customHeight="1" hidden="1">
      <c r="A715" s="57"/>
      <c r="B715" s="53" t="s">
        <v>45</v>
      </c>
      <c r="C715" s="53">
        <v>0</v>
      </c>
      <c r="D715" s="53"/>
      <c r="E715" s="53">
        <f>C715+D715</f>
        <v>0</v>
      </c>
    </row>
    <row r="716" spans="1:5" ht="16.5" customHeight="1" hidden="1">
      <c r="A716" s="57"/>
      <c r="B716" s="73" t="s">
        <v>57</v>
      </c>
      <c r="C716" s="53">
        <v>0</v>
      </c>
      <c r="D716" s="53">
        <v>0</v>
      </c>
      <c r="E716" s="53">
        <f>C716+D716</f>
        <v>0</v>
      </c>
    </row>
    <row r="717" spans="1:5" ht="52.5" customHeight="1">
      <c r="A717" s="57"/>
      <c r="B717" s="82" t="s">
        <v>514</v>
      </c>
      <c r="C717" s="53">
        <v>679710</v>
      </c>
      <c r="D717" s="53">
        <v>0</v>
      </c>
      <c r="E717" s="53">
        <f>C717+D717</f>
        <v>679710</v>
      </c>
    </row>
    <row r="718" spans="1:5" ht="16.5" customHeight="1">
      <c r="A718" s="57"/>
      <c r="B718" s="82"/>
      <c r="C718" s="53"/>
      <c r="D718" s="53"/>
      <c r="E718" s="53"/>
    </row>
    <row r="719" spans="1:5" ht="16.5" customHeight="1">
      <c r="A719" s="57" t="s">
        <v>378</v>
      </c>
      <c r="B719" s="59" t="s">
        <v>377</v>
      </c>
      <c r="C719" s="53"/>
      <c r="D719" s="53"/>
      <c r="E719" s="54"/>
    </row>
    <row r="720" spans="1:5" ht="16.5" customHeight="1">
      <c r="A720" s="57"/>
      <c r="B720" s="54" t="s">
        <v>58</v>
      </c>
      <c r="C720" s="54">
        <f>C721+C722+C724+C723</f>
        <v>418890</v>
      </c>
      <c r="D720" s="54">
        <f>D721+D722+D724+D723</f>
        <v>0</v>
      </c>
      <c r="E720" s="54">
        <f>E721+E722+E724+E723</f>
        <v>418890</v>
      </c>
    </row>
    <row r="721" spans="1:5" ht="16.5" customHeight="1" hidden="1">
      <c r="A721" s="57"/>
      <c r="B721" s="53" t="s">
        <v>92</v>
      </c>
      <c r="C721" s="53">
        <v>0</v>
      </c>
      <c r="D721" s="53">
        <v>0</v>
      </c>
      <c r="E721" s="53">
        <f>C721+D721</f>
        <v>0</v>
      </c>
    </row>
    <row r="722" spans="1:5" ht="29.25" customHeight="1">
      <c r="A722" s="57"/>
      <c r="B722" s="132" t="s">
        <v>132</v>
      </c>
      <c r="C722" s="53">
        <v>418890</v>
      </c>
      <c r="D722" s="53">
        <v>0</v>
      </c>
      <c r="E722" s="53">
        <f>C722+D722</f>
        <v>418890</v>
      </c>
    </row>
    <row r="723" spans="1:5" ht="16.5" customHeight="1" hidden="1">
      <c r="A723" s="57"/>
      <c r="B723" s="53" t="s">
        <v>101</v>
      </c>
      <c r="C723" s="53">
        <v>0</v>
      </c>
      <c r="D723" s="53"/>
      <c r="E723" s="53">
        <f>C723+D723</f>
        <v>0</v>
      </c>
    </row>
    <row r="724" spans="1:5" ht="16.5" customHeight="1" hidden="1">
      <c r="A724" s="57"/>
      <c r="B724" s="53" t="s">
        <v>102</v>
      </c>
      <c r="C724" s="53">
        <v>0</v>
      </c>
      <c r="D724" s="53"/>
      <c r="E724" s="53">
        <f>C724+D724</f>
        <v>0</v>
      </c>
    </row>
    <row r="725" spans="1:5" ht="11.25" customHeight="1">
      <c r="A725" s="57"/>
      <c r="B725" s="53"/>
      <c r="C725" s="53"/>
      <c r="D725" s="53"/>
      <c r="E725" s="54"/>
    </row>
    <row r="726" spans="1:5" ht="16.5" customHeight="1">
      <c r="A726" s="57"/>
      <c r="B726" s="54" t="s">
        <v>75</v>
      </c>
      <c r="C726" s="54">
        <f>C727+C730</f>
        <v>418890</v>
      </c>
      <c r="D726" s="54">
        <f>D727+D730</f>
        <v>0</v>
      </c>
      <c r="E726" s="54">
        <f>E727+E730</f>
        <v>418890</v>
      </c>
    </row>
    <row r="727" spans="1:5" ht="16.5" customHeight="1" hidden="1">
      <c r="A727" s="57"/>
      <c r="B727" s="53" t="s">
        <v>43</v>
      </c>
      <c r="C727" s="53">
        <f>C728+C731</f>
        <v>0</v>
      </c>
      <c r="D727" s="53"/>
      <c r="E727" s="54">
        <f>C727+D727</f>
        <v>0</v>
      </c>
    </row>
    <row r="728" spans="1:5" ht="16.5" customHeight="1" hidden="1">
      <c r="A728" s="57"/>
      <c r="B728" s="53" t="s">
        <v>487</v>
      </c>
      <c r="C728" s="53">
        <v>0</v>
      </c>
      <c r="D728" s="53"/>
      <c r="E728" s="54">
        <f>C728+D728</f>
        <v>0</v>
      </c>
    </row>
    <row r="729" spans="1:5" ht="16.5" customHeight="1" hidden="1">
      <c r="A729" s="57"/>
      <c r="B729" s="55" t="s">
        <v>93</v>
      </c>
      <c r="C729" s="53">
        <v>0</v>
      </c>
      <c r="D729" s="53"/>
      <c r="E729" s="54">
        <f>C729+D729</f>
        <v>0</v>
      </c>
    </row>
    <row r="730" spans="1:5" ht="16.5" customHeight="1">
      <c r="A730" s="57"/>
      <c r="B730" s="53" t="s">
        <v>57</v>
      </c>
      <c r="C730" s="53">
        <v>418890</v>
      </c>
      <c r="D730" s="53">
        <v>0</v>
      </c>
      <c r="E730" s="53">
        <f>C730+D730</f>
        <v>418890</v>
      </c>
    </row>
    <row r="731" spans="1:5" ht="3" customHeight="1" hidden="1">
      <c r="A731" s="57"/>
      <c r="B731" s="82" t="s">
        <v>68</v>
      </c>
      <c r="C731" s="55">
        <v>0</v>
      </c>
      <c r="D731" s="55"/>
      <c r="E731" s="55">
        <f>C731+D731</f>
        <v>0</v>
      </c>
    </row>
    <row r="732" spans="1:5" ht="26.25" customHeight="1">
      <c r="A732" s="133"/>
      <c r="B732" s="139"/>
      <c r="C732" s="53"/>
      <c r="D732" s="53"/>
      <c r="E732" s="54"/>
    </row>
    <row r="733" spans="1:5" ht="30.75" customHeight="1">
      <c r="A733" s="57" t="s">
        <v>143</v>
      </c>
      <c r="B733" s="59" t="s">
        <v>502</v>
      </c>
      <c r="C733" s="54"/>
      <c r="D733" s="54"/>
      <c r="E733" s="54"/>
    </row>
    <row r="734" spans="1:5" ht="16.5" customHeight="1">
      <c r="A734" s="57"/>
      <c r="B734" s="54" t="s">
        <v>58</v>
      </c>
      <c r="C734" s="54">
        <f>C735+C737+C739+C741+C740+C736+C738</f>
        <v>255826</v>
      </c>
      <c r="D734" s="54">
        <f>D735+D737+D739+D741+D740+D736+D738</f>
        <v>9644</v>
      </c>
      <c r="E734" s="54">
        <f>E735+E737+E739+E741+E740+E736+E738</f>
        <v>265470</v>
      </c>
    </row>
    <row r="735" spans="1:5" ht="21.75" customHeight="1">
      <c r="A735" s="57"/>
      <c r="B735" s="53" t="s">
        <v>73</v>
      </c>
      <c r="C735" s="53">
        <v>41264</v>
      </c>
      <c r="D735" s="53">
        <v>9644</v>
      </c>
      <c r="E735" s="53">
        <f aca="true" t="shared" si="16" ref="E735:E741">C735+D735</f>
        <v>50908</v>
      </c>
    </row>
    <row r="736" spans="1:5" ht="32.25" customHeight="1" hidden="1">
      <c r="A736" s="57"/>
      <c r="B736" s="73" t="s">
        <v>11</v>
      </c>
      <c r="C736" s="53"/>
      <c r="D736" s="53"/>
      <c r="E736" s="54">
        <f t="shared" si="16"/>
        <v>0</v>
      </c>
    </row>
    <row r="737" spans="1:5" ht="28.5" customHeight="1" hidden="1">
      <c r="A737" s="57"/>
      <c r="B737" s="73" t="s">
        <v>12</v>
      </c>
      <c r="C737" s="53">
        <v>0</v>
      </c>
      <c r="D737" s="53"/>
      <c r="E737" s="54">
        <f t="shared" si="16"/>
        <v>0</v>
      </c>
    </row>
    <row r="738" spans="1:5" ht="18" customHeight="1" hidden="1">
      <c r="A738" s="57"/>
      <c r="B738" s="73" t="s">
        <v>341</v>
      </c>
      <c r="C738" s="53">
        <v>0</v>
      </c>
      <c r="D738" s="53">
        <v>0</v>
      </c>
      <c r="E738" s="53">
        <f t="shared" si="16"/>
        <v>0</v>
      </c>
    </row>
    <row r="739" spans="1:5" ht="24" customHeight="1" hidden="1">
      <c r="A739" s="131"/>
      <c r="B739" s="53" t="s">
        <v>101</v>
      </c>
      <c r="C739" s="53">
        <v>0</v>
      </c>
      <c r="D739" s="53"/>
      <c r="E739" s="54">
        <f t="shared" si="16"/>
        <v>0</v>
      </c>
    </row>
    <row r="740" spans="1:5" ht="26.25" customHeight="1">
      <c r="A740" s="131"/>
      <c r="B740" s="132" t="s">
        <v>14</v>
      </c>
      <c r="C740" s="53">
        <v>189314</v>
      </c>
      <c r="D740" s="53">
        <v>0</v>
      </c>
      <c r="E740" s="53">
        <f t="shared" si="16"/>
        <v>189314</v>
      </c>
    </row>
    <row r="741" spans="1:5" ht="16.5" customHeight="1">
      <c r="A741" s="56"/>
      <c r="B741" s="53" t="s">
        <v>102</v>
      </c>
      <c r="C741" s="53">
        <v>25248</v>
      </c>
      <c r="D741" s="53"/>
      <c r="E741" s="53">
        <f t="shared" si="16"/>
        <v>25248</v>
      </c>
    </row>
    <row r="742" spans="1:5" ht="16.5" customHeight="1">
      <c r="A742" s="57"/>
      <c r="B742" s="53"/>
      <c r="C742" s="53"/>
      <c r="D742" s="53"/>
      <c r="E742" s="54"/>
    </row>
    <row r="743" spans="1:5" ht="20.25" customHeight="1">
      <c r="A743" s="57"/>
      <c r="B743" s="54" t="s">
        <v>75</v>
      </c>
      <c r="C743" s="54">
        <f aca="true" t="shared" si="17" ref="C743:E744">C744+C747</f>
        <v>255826</v>
      </c>
      <c r="D743" s="54">
        <f t="shared" si="17"/>
        <v>9644</v>
      </c>
      <c r="E743" s="54">
        <f t="shared" si="17"/>
        <v>265470</v>
      </c>
    </row>
    <row r="744" spans="1:5" ht="16.5" customHeight="1">
      <c r="A744" s="57"/>
      <c r="B744" s="53" t="s">
        <v>43</v>
      </c>
      <c r="C744" s="53">
        <f t="shared" si="17"/>
        <v>255826</v>
      </c>
      <c r="D744" s="53">
        <f t="shared" si="17"/>
        <v>9644</v>
      </c>
      <c r="E744" s="53">
        <f t="shared" si="17"/>
        <v>265470</v>
      </c>
    </row>
    <row r="745" spans="1:5" ht="16.5" customHeight="1">
      <c r="A745" s="57"/>
      <c r="B745" s="53" t="s">
        <v>487</v>
      </c>
      <c r="C745" s="53">
        <v>214562</v>
      </c>
      <c r="D745" s="53">
        <v>9644</v>
      </c>
      <c r="E745" s="53">
        <f>C745+D745</f>
        <v>224206</v>
      </c>
    </row>
    <row r="746" spans="1:5" ht="13.5" customHeight="1">
      <c r="A746" s="57"/>
      <c r="B746" s="55" t="s">
        <v>44</v>
      </c>
      <c r="C746" s="53">
        <v>6405</v>
      </c>
      <c r="D746" s="53">
        <v>0</v>
      </c>
      <c r="E746" s="53">
        <f>C746+D746</f>
        <v>6405</v>
      </c>
    </row>
    <row r="747" spans="1:5" ht="0.75" customHeight="1">
      <c r="A747" s="57"/>
      <c r="B747" s="73" t="s">
        <v>57</v>
      </c>
      <c r="C747" s="53">
        <v>0</v>
      </c>
      <c r="D747" s="53"/>
      <c r="E747" s="53">
        <f>C747+D747</f>
        <v>0</v>
      </c>
    </row>
    <row r="748" spans="1:5" ht="30" customHeight="1">
      <c r="A748" s="57"/>
      <c r="B748" s="82" t="s">
        <v>394</v>
      </c>
      <c r="C748" s="55">
        <v>41264</v>
      </c>
      <c r="D748" s="55">
        <v>0</v>
      </c>
      <c r="E748" s="55">
        <f>C748+D748</f>
        <v>41264</v>
      </c>
    </row>
    <row r="749" spans="1:5" ht="16.5" customHeight="1">
      <c r="A749" s="57"/>
      <c r="B749" s="82"/>
      <c r="C749" s="55"/>
      <c r="D749" s="55"/>
      <c r="E749" s="54"/>
    </row>
    <row r="750" spans="1:5" ht="34.5" customHeight="1">
      <c r="A750" s="135" t="s">
        <v>478</v>
      </c>
      <c r="B750" s="59" t="s">
        <v>408</v>
      </c>
      <c r="C750" s="261"/>
      <c r="D750" s="261"/>
      <c r="E750" s="261"/>
    </row>
    <row r="751" spans="1:5" ht="16.5" customHeight="1">
      <c r="A751" s="56"/>
      <c r="B751" s="54" t="s">
        <v>58</v>
      </c>
      <c r="C751" s="54">
        <f>C752+C755</f>
        <v>31806</v>
      </c>
      <c r="D751" s="54">
        <f>D752+D755</f>
        <v>0</v>
      </c>
      <c r="E751" s="54">
        <f>E752+E755</f>
        <v>31806</v>
      </c>
    </row>
    <row r="752" spans="1:5" ht="16.5" customHeight="1">
      <c r="A752" s="56"/>
      <c r="B752" s="53" t="s">
        <v>144</v>
      </c>
      <c r="C752" s="53">
        <f>C753+C754</f>
        <v>23000</v>
      </c>
      <c r="D752" s="53">
        <f>D753+D754</f>
        <v>0</v>
      </c>
      <c r="E752" s="53">
        <f>E753+E754</f>
        <v>23000</v>
      </c>
    </row>
    <row r="753" spans="1:5" ht="16.5" customHeight="1">
      <c r="A753" s="56"/>
      <c r="B753" s="53" t="s">
        <v>162</v>
      </c>
      <c r="C753" s="53">
        <v>3000</v>
      </c>
      <c r="D753" s="53">
        <v>0</v>
      </c>
      <c r="E753" s="53">
        <f>C753+D753</f>
        <v>3000</v>
      </c>
    </row>
    <row r="754" spans="1:5" ht="24" customHeight="1">
      <c r="A754" s="56"/>
      <c r="B754" s="73" t="s">
        <v>156</v>
      </c>
      <c r="C754" s="53">
        <v>20000</v>
      </c>
      <c r="D754" s="53">
        <v>0</v>
      </c>
      <c r="E754" s="53">
        <f>C754+D754</f>
        <v>20000</v>
      </c>
    </row>
    <row r="755" spans="1:5" ht="12" customHeight="1">
      <c r="A755" s="56"/>
      <c r="B755" s="53" t="s">
        <v>66</v>
      </c>
      <c r="C755" s="56">
        <v>8806</v>
      </c>
      <c r="D755" s="56">
        <v>0</v>
      </c>
      <c r="E755" s="53">
        <f>C755+D755</f>
        <v>8806</v>
      </c>
    </row>
    <row r="756" spans="1:5" ht="16.5" customHeight="1">
      <c r="A756" s="56"/>
      <c r="B756" s="53"/>
      <c r="C756" s="56"/>
      <c r="D756" s="56"/>
      <c r="E756" s="53"/>
    </row>
    <row r="757" spans="1:5" ht="16.5" customHeight="1">
      <c r="A757" s="56"/>
      <c r="B757" s="54" t="s">
        <v>75</v>
      </c>
      <c r="C757" s="54">
        <f>C758+C760</f>
        <v>31806</v>
      </c>
      <c r="D757" s="54">
        <f>D758+D760</f>
        <v>0</v>
      </c>
      <c r="E757" s="54">
        <f>E758+E760</f>
        <v>31806</v>
      </c>
    </row>
    <row r="758" spans="1:5" ht="16.5" customHeight="1">
      <c r="A758" s="56"/>
      <c r="B758" s="53" t="s">
        <v>43</v>
      </c>
      <c r="C758" s="53">
        <f>C759+C761+C762</f>
        <v>31806</v>
      </c>
      <c r="D758" s="53">
        <f>D759+D761+D762</f>
        <v>0</v>
      </c>
      <c r="E758" s="53">
        <f>E759+E761+E762</f>
        <v>31806</v>
      </c>
    </row>
    <row r="759" spans="1:5" ht="16.5" customHeight="1">
      <c r="A759" s="56"/>
      <c r="B759" s="53" t="s">
        <v>86</v>
      </c>
      <c r="C759" s="53">
        <v>23000</v>
      </c>
      <c r="D759" s="53">
        <v>0</v>
      </c>
      <c r="E759" s="53">
        <f>C759+D759</f>
        <v>23000</v>
      </c>
    </row>
    <row r="760" spans="1:5" ht="16.5" customHeight="1" hidden="1">
      <c r="A760" s="56"/>
      <c r="B760" s="53" t="s">
        <v>57</v>
      </c>
      <c r="C760" s="53">
        <v>0</v>
      </c>
      <c r="D760" s="53">
        <v>0</v>
      </c>
      <c r="E760" s="53">
        <f>C760+D760</f>
        <v>0</v>
      </c>
    </row>
    <row r="761" spans="1:5" ht="14.25" customHeight="1" hidden="1">
      <c r="A761" s="263"/>
      <c r="B761" s="82" t="s">
        <v>393</v>
      </c>
      <c r="C761" s="53">
        <v>0</v>
      </c>
      <c r="D761" s="53">
        <v>0</v>
      </c>
      <c r="E761" s="53">
        <f>C761+D761</f>
        <v>0</v>
      </c>
    </row>
    <row r="762" spans="1:5" ht="16.5" customHeight="1">
      <c r="A762" s="57"/>
      <c r="B762" s="73" t="s">
        <v>471</v>
      </c>
      <c r="C762" s="53">
        <v>8806</v>
      </c>
      <c r="D762" s="53">
        <v>0</v>
      </c>
      <c r="E762" s="53">
        <f>C762+D762</f>
        <v>8806</v>
      </c>
    </row>
    <row r="763" spans="1:5" ht="16.5" customHeight="1">
      <c r="A763" s="57"/>
      <c r="B763" s="82"/>
      <c r="C763" s="55"/>
      <c r="D763" s="55"/>
      <c r="E763" s="53"/>
    </row>
    <row r="764" spans="1:5" ht="16.5" customHeight="1">
      <c r="A764" s="57"/>
      <c r="B764" s="54" t="s">
        <v>448</v>
      </c>
      <c r="C764" s="55"/>
      <c r="D764" s="55"/>
      <c r="E764" s="54"/>
    </row>
    <row r="765" spans="1:5" ht="12" customHeight="1">
      <c r="A765" s="57"/>
      <c r="B765" s="257"/>
      <c r="C765" s="55"/>
      <c r="D765" s="55"/>
      <c r="E765" s="54"/>
    </row>
    <row r="766" spans="1:5" ht="15" customHeight="1">
      <c r="A766" s="57"/>
      <c r="B766" s="54" t="s">
        <v>58</v>
      </c>
      <c r="C766" s="54">
        <f>C767+C770+C771+C769</f>
        <v>2364759</v>
      </c>
      <c r="D766" s="54">
        <f>D767+D770+D771+D769</f>
        <v>0</v>
      </c>
      <c r="E766" s="54">
        <f>E767+E770+E771+E769</f>
        <v>2364759</v>
      </c>
    </row>
    <row r="767" spans="1:5" ht="16.5" customHeight="1">
      <c r="A767" s="57"/>
      <c r="B767" s="53" t="s">
        <v>144</v>
      </c>
      <c r="C767" s="53">
        <f aca="true" t="shared" si="18" ref="C767:E768">C783+C797+C810+C820</f>
        <v>2364759</v>
      </c>
      <c r="D767" s="53">
        <f t="shared" si="18"/>
        <v>0</v>
      </c>
      <c r="E767" s="53">
        <f t="shared" si="18"/>
        <v>2364759</v>
      </c>
    </row>
    <row r="768" spans="1:5" ht="16.5" customHeight="1">
      <c r="A768" s="57"/>
      <c r="B768" s="53" t="s">
        <v>145</v>
      </c>
      <c r="C768" s="53">
        <f>C784+C798+C811+C821</f>
        <v>2364759</v>
      </c>
      <c r="D768" s="53">
        <f t="shared" si="18"/>
        <v>0</v>
      </c>
      <c r="E768" s="53">
        <f t="shared" si="18"/>
        <v>2364759</v>
      </c>
    </row>
    <row r="769" spans="1:5" ht="16.5" customHeight="1" hidden="1">
      <c r="A769" s="57"/>
      <c r="B769" s="53" t="s">
        <v>26</v>
      </c>
      <c r="C769" s="53">
        <f>C785</f>
        <v>0</v>
      </c>
      <c r="D769" s="53">
        <f>D785</f>
        <v>0</v>
      </c>
      <c r="E769" s="53">
        <f>E785</f>
        <v>0</v>
      </c>
    </row>
    <row r="770" spans="1:5" ht="16.5" customHeight="1" hidden="1">
      <c r="A770" s="131"/>
      <c r="B770" s="53" t="s">
        <v>102</v>
      </c>
      <c r="C770" s="56">
        <f>C787+C800</f>
        <v>0</v>
      </c>
      <c r="D770" s="56">
        <f>D787+D800</f>
        <v>0</v>
      </c>
      <c r="E770" s="56">
        <f>E787+E800</f>
        <v>0</v>
      </c>
    </row>
    <row r="771" spans="1:5" ht="16.5" customHeight="1" hidden="1">
      <c r="A771" s="131"/>
      <c r="B771" s="53" t="s">
        <v>66</v>
      </c>
      <c r="C771" s="56">
        <f>C786+C801</f>
        <v>0</v>
      </c>
      <c r="D771" s="56">
        <f>D786+D801</f>
        <v>0</v>
      </c>
      <c r="E771" s="56">
        <f>E786+E801</f>
        <v>0</v>
      </c>
    </row>
    <row r="772" spans="1:5" ht="12" customHeight="1">
      <c r="A772" s="56"/>
      <c r="B772" s="53"/>
      <c r="C772" s="53"/>
      <c r="D772" s="53"/>
      <c r="E772" s="54"/>
    </row>
    <row r="773" spans="1:5" ht="16.5" customHeight="1">
      <c r="A773" s="56"/>
      <c r="B773" s="54" t="s">
        <v>67</v>
      </c>
      <c r="C773" s="54">
        <f>C774+C778+C779</f>
        <v>2364759</v>
      </c>
      <c r="D773" s="54">
        <f>D774+D778+D779</f>
        <v>0</v>
      </c>
      <c r="E773" s="54">
        <f>E774+E778+E779</f>
        <v>2364759</v>
      </c>
    </row>
    <row r="774" spans="1:5" ht="16.5" customHeight="1">
      <c r="A774" s="56"/>
      <c r="B774" s="53" t="s">
        <v>43</v>
      </c>
      <c r="C774" s="53">
        <f>C775+C777</f>
        <v>2364759</v>
      </c>
      <c r="D774" s="53">
        <f>D775+D777</f>
        <v>0</v>
      </c>
      <c r="E774" s="53">
        <f>E775+E777</f>
        <v>2364759</v>
      </c>
    </row>
    <row r="775" spans="1:5" ht="16.5" customHeight="1">
      <c r="A775" s="56"/>
      <c r="B775" s="53" t="s">
        <v>487</v>
      </c>
      <c r="C775" s="53">
        <f>C791+C805+C816</f>
        <v>247805</v>
      </c>
      <c r="D775" s="53">
        <f>D791+D805+D816</f>
        <v>0</v>
      </c>
      <c r="E775" s="53">
        <f>E791+E805+E816</f>
        <v>247805</v>
      </c>
    </row>
    <row r="776" spans="1:5" ht="16.5" customHeight="1">
      <c r="A776" s="56"/>
      <c r="B776" s="55" t="s">
        <v>44</v>
      </c>
      <c r="C776" s="55">
        <f>C792</f>
        <v>142663</v>
      </c>
      <c r="D776" s="55">
        <f>D792</f>
        <v>0</v>
      </c>
      <c r="E776" s="55">
        <f>E792</f>
        <v>142663</v>
      </c>
    </row>
    <row r="777" spans="1:5" ht="15.75" customHeight="1">
      <c r="A777" s="56"/>
      <c r="B777" s="53" t="s">
        <v>146</v>
      </c>
      <c r="C777" s="53">
        <f>C806</f>
        <v>2116954</v>
      </c>
      <c r="D777" s="53">
        <f>D806</f>
        <v>0</v>
      </c>
      <c r="E777" s="53">
        <f>E806</f>
        <v>2116954</v>
      </c>
    </row>
    <row r="778" spans="1:5" ht="1.5" customHeight="1" hidden="1">
      <c r="A778" s="56"/>
      <c r="B778" s="53" t="s">
        <v>57</v>
      </c>
      <c r="C778" s="53">
        <f>C793</f>
        <v>0</v>
      </c>
      <c r="D778" s="53">
        <f>D793</f>
        <v>0</v>
      </c>
      <c r="E778" s="53">
        <f>E793</f>
        <v>0</v>
      </c>
    </row>
    <row r="779" spans="1:5" ht="1.5" customHeight="1">
      <c r="A779" s="56"/>
      <c r="B779" s="53" t="str">
        <f>B825</f>
        <v>Akcijas un cita līdzdalība komersantu  pašu kapitālā, t.sk., </v>
      </c>
      <c r="C779" s="53">
        <f>C825</f>
        <v>0</v>
      </c>
      <c r="D779" s="53">
        <f>D825</f>
        <v>0</v>
      </c>
      <c r="E779" s="53">
        <f>E825</f>
        <v>0</v>
      </c>
    </row>
    <row r="780" spans="1:5" ht="16.5" customHeight="1">
      <c r="A780" s="56"/>
      <c r="B780" s="53"/>
      <c r="C780" s="53"/>
      <c r="D780" s="53"/>
      <c r="E780" s="54"/>
    </row>
    <row r="781" spans="1:5" ht="16.5" customHeight="1">
      <c r="A781" s="57" t="s">
        <v>72</v>
      </c>
      <c r="B781" s="54" t="s">
        <v>335</v>
      </c>
      <c r="C781" s="53"/>
      <c r="D781" s="53"/>
      <c r="E781" s="54"/>
    </row>
    <row r="782" spans="1:5" ht="16.5" customHeight="1">
      <c r="A782" s="56"/>
      <c r="B782" s="54" t="s">
        <v>58</v>
      </c>
      <c r="C782" s="54">
        <f>SUM(C783:C787)-C784</f>
        <v>213774</v>
      </c>
      <c r="D782" s="54">
        <f>SUM(D783:D787)-D784</f>
        <v>0</v>
      </c>
      <c r="E782" s="54">
        <f>SUM(E783:E787)-E784</f>
        <v>213774</v>
      </c>
    </row>
    <row r="783" spans="1:5" ht="16.5" customHeight="1">
      <c r="A783" s="56"/>
      <c r="B783" s="53" t="s">
        <v>147</v>
      </c>
      <c r="C783" s="53">
        <f>C784</f>
        <v>213774</v>
      </c>
      <c r="D783" s="53">
        <f>D784</f>
        <v>0</v>
      </c>
      <c r="E783" s="53">
        <f>E784</f>
        <v>213774</v>
      </c>
    </row>
    <row r="784" spans="1:5" ht="16.5" customHeight="1">
      <c r="A784" s="56"/>
      <c r="B784" s="53" t="s">
        <v>145</v>
      </c>
      <c r="C784" s="53">
        <v>213774</v>
      </c>
      <c r="D784" s="53">
        <v>0</v>
      </c>
      <c r="E784" s="53">
        <f>C784+D784</f>
        <v>213774</v>
      </c>
    </row>
    <row r="785" spans="1:5" ht="16.5" customHeight="1" hidden="1">
      <c r="A785" s="56"/>
      <c r="B785" s="53" t="s">
        <v>148</v>
      </c>
      <c r="C785" s="53">
        <v>0</v>
      </c>
      <c r="D785" s="53"/>
      <c r="E785" s="53">
        <f>C785+D785</f>
        <v>0</v>
      </c>
    </row>
    <row r="786" spans="1:5" ht="16.5" customHeight="1" hidden="1">
      <c r="A786" s="56"/>
      <c r="B786" s="53" t="s">
        <v>66</v>
      </c>
      <c r="C786" s="53"/>
      <c r="D786" s="53"/>
      <c r="E786" s="54">
        <f>C786+D786</f>
        <v>0</v>
      </c>
    </row>
    <row r="787" spans="1:5" ht="16.5" customHeight="1" hidden="1">
      <c r="A787" s="56"/>
      <c r="B787" s="53" t="s">
        <v>102</v>
      </c>
      <c r="C787" s="53"/>
      <c r="D787" s="53"/>
      <c r="E787" s="54">
        <f>C787+D787</f>
        <v>0</v>
      </c>
    </row>
    <row r="788" spans="1:5" ht="16.5" customHeight="1">
      <c r="A788" s="56"/>
      <c r="B788" s="53"/>
      <c r="C788" s="56"/>
      <c r="D788" s="56"/>
      <c r="E788" s="54"/>
    </row>
    <row r="789" spans="1:5" ht="16.5" customHeight="1">
      <c r="A789" s="56"/>
      <c r="B789" s="54" t="s">
        <v>75</v>
      </c>
      <c r="C789" s="54">
        <f>C790+C793</f>
        <v>213774</v>
      </c>
      <c r="D789" s="54">
        <f>D790+D793</f>
        <v>0</v>
      </c>
      <c r="E789" s="54">
        <f>E790+E793</f>
        <v>213774</v>
      </c>
    </row>
    <row r="790" spans="1:5" ht="16.5" customHeight="1">
      <c r="A790" s="56"/>
      <c r="B790" s="53" t="s">
        <v>43</v>
      </c>
      <c r="C790" s="53">
        <f>C791</f>
        <v>213774</v>
      </c>
      <c r="D790" s="53">
        <f>D791</f>
        <v>0</v>
      </c>
      <c r="E790" s="53">
        <f>E791</f>
        <v>213774</v>
      </c>
    </row>
    <row r="791" spans="1:5" ht="16.5" customHeight="1">
      <c r="A791" s="56"/>
      <c r="B791" s="53" t="s">
        <v>487</v>
      </c>
      <c r="C791" s="53">
        <v>213774</v>
      </c>
      <c r="D791" s="53">
        <v>0</v>
      </c>
      <c r="E791" s="53">
        <f>C791+D791</f>
        <v>213774</v>
      </c>
    </row>
    <row r="792" spans="1:5" ht="16.5" customHeight="1">
      <c r="A792" s="57"/>
      <c r="B792" s="55" t="s">
        <v>44</v>
      </c>
      <c r="C792" s="55">
        <v>142663</v>
      </c>
      <c r="D792" s="55">
        <v>0</v>
      </c>
      <c r="E792" s="55">
        <f>C792+D792</f>
        <v>142663</v>
      </c>
    </row>
    <row r="793" spans="1:5" ht="16.5" customHeight="1" hidden="1">
      <c r="A793" s="56"/>
      <c r="B793" s="53" t="s">
        <v>57</v>
      </c>
      <c r="C793" s="53">
        <v>0</v>
      </c>
      <c r="D793" s="53"/>
      <c r="E793" s="53">
        <f>C793+D793</f>
        <v>0</v>
      </c>
    </row>
    <row r="794" spans="1:5" ht="16.5" customHeight="1">
      <c r="A794" s="56"/>
      <c r="B794" s="53"/>
      <c r="C794" s="53"/>
      <c r="D794" s="53"/>
      <c r="E794" s="53"/>
    </row>
    <row r="795" spans="1:5" ht="16.5" customHeight="1">
      <c r="A795" s="57" t="s">
        <v>84</v>
      </c>
      <c r="B795" s="59" t="s">
        <v>149</v>
      </c>
      <c r="C795" s="53"/>
      <c r="D795" s="53"/>
      <c r="E795" s="54"/>
    </row>
    <row r="796" spans="1:5" ht="16.5" customHeight="1">
      <c r="A796" s="56"/>
      <c r="B796" s="54" t="s">
        <v>58</v>
      </c>
      <c r="C796" s="54">
        <f>C797+C799+C800</f>
        <v>2148985</v>
      </c>
      <c r="D796" s="54">
        <f>D797+D799+D800</f>
        <v>0</v>
      </c>
      <c r="E796" s="54">
        <f>E797+E799+E800</f>
        <v>2148985</v>
      </c>
    </row>
    <row r="797" spans="1:5" ht="16.5" customHeight="1">
      <c r="A797" s="56"/>
      <c r="B797" s="90" t="s">
        <v>80</v>
      </c>
      <c r="C797" s="53">
        <f>C798</f>
        <v>2148985</v>
      </c>
      <c r="D797" s="53">
        <f>D798</f>
        <v>0</v>
      </c>
      <c r="E797" s="53">
        <f>E798</f>
        <v>2148985</v>
      </c>
    </row>
    <row r="798" spans="1:5" ht="16.5" customHeight="1">
      <c r="A798" s="56"/>
      <c r="B798" s="90" t="s">
        <v>150</v>
      </c>
      <c r="C798" s="53">
        <v>2148985</v>
      </c>
      <c r="D798" s="53">
        <v>0</v>
      </c>
      <c r="E798" s="53">
        <f>C798+D798</f>
        <v>2148985</v>
      </c>
    </row>
    <row r="799" spans="1:5" ht="16.5" customHeight="1" hidden="1">
      <c r="A799" s="56"/>
      <c r="B799" s="134" t="s">
        <v>65</v>
      </c>
      <c r="C799" s="53"/>
      <c r="D799" s="53"/>
      <c r="E799" s="53">
        <f>C799+D799</f>
        <v>0</v>
      </c>
    </row>
    <row r="800" spans="1:5" ht="16.5" customHeight="1" hidden="1">
      <c r="A800" s="56"/>
      <c r="B800" s="134" t="s">
        <v>102</v>
      </c>
      <c r="C800" s="53"/>
      <c r="D800" s="53"/>
      <c r="E800" s="53">
        <f>C800+D800</f>
        <v>0</v>
      </c>
    </row>
    <row r="801" spans="1:5" ht="16.5" customHeight="1" hidden="1">
      <c r="A801" s="56"/>
      <c r="B801" s="134" t="s">
        <v>66</v>
      </c>
      <c r="C801" s="53"/>
      <c r="D801" s="53"/>
      <c r="E801" s="54"/>
    </row>
    <row r="802" spans="1:5" ht="16.5" customHeight="1">
      <c r="A802" s="56"/>
      <c r="B802" s="134"/>
      <c r="C802" s="53"/>
      <c r="D802" s="53"/>
      <c r="E802" s="54"/>
    </row>
    <row r="803" spans="1:5" ht="16.5" customHeight="1">
      <c r="A803" s="56"/>
      <c r="B803" s="54" t="s">
        <v>75</v>
      </c>
      <c r="C803" s="54">
        <f>C804</f>
        <v>2148985</v>
      </c>
      <c r="D803" s="54">
        <f>D804</f>
        <v>0</v>
      </c>
      <c r="E803" s="54">
        <f>E804</f>
        <v>2148985</v>
      </c>
    </row>
    <row r="804" spans="1:5" ht="16.5" customHeight="1">
      <c r="A804" s="56"/>
      <c r="B804" s="53" t="s">
        <v>43</v>
      </c>
      <c r="C804" s="53">
        <f>C806+C805</f>
        <v>2148985</v>
      </c>
      <c r="D804" s="53">
        <f>D806+D805</f>
        <v>0</v>
      </c>
      <c r="E804" s="53">
        <f>E806+E805</f>
        <v>2148985</v>
      </c>
    </row>
    <row r="805" spans="1:5" ht="16.5" customHeight="1">
      <c r="A805" s="56"/>
      <c r="B805" s="53" t="s">
        <v>151</v>
      </c>
      <c r="C805" s="53">
        <v>32031</v>
      </c>
      <c r="D805" s="53">
        <v>0</v>
      </c>
      <c r="E805" s="53">
        <f>C805+D805</f>
        <v>32031</v>
      </c>
    </row>
    <row r="806" spans="1:5" ht="16.5" customHeight="1">
      <c r="A806" s="56"/>
      <c r="B806" s="53" t="s">
        <v>152</v>
      </c>
      <c r="C806" s="53">
        <v>2116954</v>
      </c>
      <c r="D806" s="53">
        <v>0</v>
      </c>
      <c r="E806" s="53">
        <f>C806+D806</f>
        <v>2116954</v>
      </c>
    </row>
    <row r="807" spans="1:5" ht="16.5" customHeight="1">
      <c r="A807" s="56"/>
      <c r="B807" s="53"/>
      <c r="C807" s="53"/>
      <c r="D807" s="53"/>
      <c r="E807" s="54"/>
    </row>
    <row r="808" spans="1:5" ht="16.5" customHeight="1">
      <c r="A808" s="93" t="s">
        <v>87</v>
      </c>
      <c r="B808" s="54" t="s">
        <v>153</v>
      </c>
      <c r="C808" s="53"/>
      <c r="D808" s="53"/>
      <c r="E808" s="54"/>
    </row>
    <row r="809" spans="1:5" ht="16.5" customHeight="1">
      <c r="A809" s="56"/>
      <c r="B809" s="54" t="s">
        <v>58</v>
      </c>
      <c r="C809" s="54">
        <f>C810</f>
        <v>2000</v>
      </c>
      <c r="D809" s="54">
        <f>D810</f>
        <v>0</v>
      </c>
      <c r="E809" s="54">
        <f>E810</f>
        <v>2000</v>
      </c>
    </row>
    <row r="810" spans="1:5" ht="16.5" customHeight="1">
      <c r="A810" s="56"/>
      <c r="B810" s="53" t="s">
        <v>4</v>
      </c>
      <c r="C810" s="53">
        <f>C811</f>
        <v>2000</v>
      </c>
      <c r="D810" s="53">
        <f>D811</f>
        <v>0</v>
      </c>
      <c r="E810" s="53">
        <f>C810+D810</f>
        <v>2000</v>
      </c>
    </row>
    <row r="811" spans="1:5" ht="16.5" customHeight="1">
      <c r="A811" s="56"/>
      <c r="B811" s="53" t="s">
        <v>5</v>
      </c>
      <c r="C811" s="53">
        <v>2000</v>
      </c>
      <c r="D811" s="53">
        <v>0</v>
      </c>
      <c r="E811" s="53">
        <f>C811+D811</f>
        <v>2000</v>
      </c>
    </row>
    <row r="812" spans="1:5" ht="16.5" customHeight="1" hidden="1">
      <c r="A812" s="56"/>
      <c r="B812" s="53"/>
      <c r="C812" s="53"/>
      <c r="D812" s="53"/>
      <c r="E812" s="54"/>
    </row>
    <row r="813" spans="1:5" ht="16.5" customHeight="1">
      <c r="A813" s="56"/>
      <c r="B813" s="53"/>
      <c r="C813" s="53"/>
      <c r="D813" s="53"/>
      <c r="E813" s="54"/>
    </row>
    <row r="814" spans="1:5" ht="16.5" customHeight="1">
      <c r="A814" s="56"/>
      <c r="B814" s="54" t="s">
        <v>75</v>
      </c>
      <c r="C814" s="54">
        <f aca="true" t="shared" si="19" ref="C814:E815">C815</f>
        <v>2000</v>
      </c>
      <c r="D814" s="54">
        <f t="shared" si="19"/>
        <v>0</v>
      </c>
      <c r="E814" s="54">
        <f t="shared" si="19"/>
        <v>2000</v>
      </c>
    </row>
    <row r="815" spans="1:5" ht="16.5" customHeight="1">
      <c r="A815" s="56"/>
      <c r="B815" s="53" t="s">
        <v>43</v>
      </c>
      <c r="C815" s="53">
        <f t="shared" si="19"/>
        <v>2000</v>
      </c>
      <c r="D815" s="53">
        <f t="shared" si="19"/>
        <v>0</v>
      </c>
      <c r="E815" s="53">
        <f>E816</f>
        <v>2000</v>
      </c>
    </row>
    <row r="816" spans="1:5" ht="16.5" customHeight="1">
      <c r="A816" s="56"/>
      <c r="B816" s="53" t="s">
        <v>154</v>
      </c>
      <c r="C816" s="53">
        <v>2000</v>
      </c>
      <c r="D816" s="53">
        <v>0</v>
      </c>
      <c r="E816" s="53">
        <f>C816+D816</f>
        <v>2000</v>
      </c>
    </row>
    <row r="817" spans="1:5" ht="16.5" customHeight="1">
      <c r="A817" s="57"/>
      <c r="B817" s="82"/>
      <c r="C817" s="55"/>
      <c r="D817" s="55"/>
      <c r="E817" s="53"/>
    </row>
    <row r="818" spans="1:5" ht="16.5" customHeight="1" hidden="1">
      <c r="A818" s="93" t="s">
        <v>94</v>
      </c>
      <c r="B818" s="59" t="s">
        <v>95</v>
      </c>
      <c r="C818" s="53"/>
      <c r="D818" s="53"/>
      <c r="E818" s="54"/>
    </row>
    <row r="819" spans="1:5" ht="16.5" customHeight="1" hidden="1">
      <c r="A819" s="56"/>
      <c r="B819" s="54" t="s">
        <v>58</v>
      </c>
      <c r="C819" s="54">
        <f>C820+C822</f>
        <v>0</v>
      </c>
      <c r="D819" s="54">
        <f>D820+D822</f>
        <v>0</v>
      </c>
      <c r="E819" s="54">
        <f>E820+E822</f>
        <v>0</v>
      </c>
    </row>
    <row r="820" spans="1:5" ht="16.5" customHeight="1" hidden="1">
      <c r="A820" s="56"/>
      <c r="B820" s="53" t="s">
        <v>73</v>
      </c>
      <c r="C820" s="53">
        <f>C821</f>
        <v>0</v>
      </c>
      <c r="D820" s="53">
        <f>D821</f>
        <v>0</v>
      </c>
      <c r="E820" s="53">
        <f>C820+D820</f>
        <v>0</v>
      </c>
    </row>
    <row r="821" spans="1:5" ht="16.5" customHeight="1" hidden="1">
      <c r="A821" s="56"/>
      <c r="B821" s="53" t="s">
        <v>155</v>
      </c>
      <c r="C821" s="53">
        <v>0</v>
      </c>
      <c r="D821" s="53">
        <v>0</v>
      </c>
      <c r="E821" s="53">
        <f>C821+D821</f>
        <v>0</v>
      </c>
    </row>
    <row r="822" spans="1:5" ht="21.75" customHeight="1" hidden="1">
      <c r="A822" s="56"/>
      <c r="B822" s="53" t="s">
        <v>66</v>
      </c>
      <c r="C822" s="53"/>
      <c r="D822" s="53"/>
      <c r="E822" s="53">
        <f>C822+D822</f>
        <v>0</v>
      </c>
    </row>
    <row r="823" spans="1:5" ht="16.5" customHeight="1" hidden="1">
      <c r="A823" s="56"/>
      <c r="B823" s="53"/>
      <c r="C823" s="53"/>
      <c r="D823" s="53"/>
      <c r="E823" s="54"/>
    </row>
    <row r="824" spans="1:5" ht="16.5" customHeight="1" hidden="1">
      <c r="A824" s="56"/>
      <c r="B824" s="54" t="s">
        <v>75</v>
      </c>
      <c r="C824" s="54">
        <f>C825</f>
        <v>0</v>
      </c>
      <c r="D824" s="54">
        <f>D825</f>
        <v>0</v>
      </c>
      <c r="E824" s="54">
        <f>E825</f>
        <v>0</v>
      </c>
    </row>
    <row r="825" spans="1:5" ht="16.5" customHeight="1" hidden="1">
      <c r="A825" s="56"/>
      <c r="B825" s="53" t="s">
        <v>96</v>
      </c>
      <c r="C825" s="53">
        <f>C827+C828+C826</f>
        <v>0</v>
      </c>
      <c r="D825" s="53">
        <f>D827+D828+D826</f>
        <v>0</v>
      </c>
      <c r="E825" s="53">
        <f>E827+E828+E826</f>
        <v>0</v>
      </c>
    </row>
    <row r="826" spans="1:5" ht="16.5" customHeight="1" hidden="1">
      <c r="A826" s="56"/>
      <c r="B826" s="55" t="s">
        <v>357</v>
      </c>
      <c r="C826" s="55">
        <v>0</v>
      </c>
      <c r="D826" s="55">
        <v>0</v>
      </c>
      <c r="E826" s="55">
        <f>C826+D826</f>
        <v>0</v>
      </c>
    </row>
    <row r="827" spans="1:5" ht="23.25" customHeight="1" hidden="1">
      <c r="A827" s="57"/>
      <c r="B827" s="82" t="s">
        <v>366</v>
      </c>
      <c r="C827" s="55">
        <v>0</v>
      </c>
      <c r="D827" s="55">
        <v>0</v>
      </c>
      <c r="E827" s="53">
        <f>C827+D827</f>
        <v>0</v>
      </c>
    </row>
    <row r="828" spans="1:5" ht="0.75" customHeight="1">
      <c r="A828" s="57"/>
      <c r="B828" s="82"/>
      <c r="C828" s="55"/>
      <c r="D828" s="55"/>
      <c r="E828" s="53"/>
    </row>
    <row r="829" spans="1:5" ht="8.25" customHeight="1">
      <c r="A829" s="57"/>
      <c r="B829" s="53"/>
      <c r="C829" s="53"/>
      <c r="D829" s="53"/>
      <c r="E829" s="53"/>
    </row>
    <row r="830" spans="1:5" ht="14.25" customHeight="1">
      <c r="A830" s="57"/>
      <c r="B830" s="54" t="s">
        <v>447</v>
      </c>
      <c r="C830" s="53"/>
      <c r="D830" s="53"/>
      <c r="E830" s="53"/>
    </row>
    <row r="831" spans="1:5" ht="16.5" customHeight="1">
      <c r="A831" s="57"/>
      <c r="B831" s="54" t="s">
        <v>58</v>
      </c>
      <c r="C831" s="54">
        <f>SUM(C832:C846)-C833-C834</f>
        <v>6141926</v>
      </c>
      <c r="D831" s="54">
        <f>SUM(D832:D846)-D833-D834</f>
        <v>-30532</v>
      </c>
      <c r="E831" s="54">
        <f>SUM(E832:E846)-E833-E834</f>
        <v>6111394</v>
      </c>
    </row>
    <row r="832" spans="1:5" ht="16.5" customHeight="1">
      <c r="A832" s="57"/>
      <c r="B832" s="53" t="s">
        <v>144</v>
      </c>
      <c r="C832" s="53">
        <f>C859+C896+C947+C969+C999+C1024+C1050+C1063+C915+C1037+C982+C1082+C928++C1013+C877</f>
        <v>2684660</v>
      </c>
      <c r="D832" s="53">
        <f>D859+D896+D947+D969+D999+D1024+D1050+D1063+D915+D1037+D982+D1082+D928++D1013+D877</f>
        <v>-30532</v>
      </c>
      <c r="E832" s="53">
        <f>E859+E896+E947+E969+E999+E1024+E1050+E1063+E915+E1037+E982+E1082+E928++E1013+E877</f>
        <v>2654128</v>
      </c>
    </row>
    <row r="833" spans="1:5" ht="15.75" customHeight="1">
      <c r="A833" s="57"/>
      <c r="B833" s="53" t="s">
        <v>145</v>
      </c>
      <c r="C833" s="53">
        <f>C860+C897+C948+C969+C1000+C1025+C1051+C1064+C916+C1038+C983+C1083+C929+C1014+C878</f>
        <v>2684660</v>
      </c>
      <c r="D833" s="53">
        <f>D860+D897+D948+D969+D1000+D1025+D1051+D1064+D916+D1038+D983+D1083+D929+D1014+D878</f>
        <v>-30532</v>
      </c>
      <c r="E833" s="53">
        <f>E860+E897+E948+E969+E1000+E1025+E1051+E1064+E916+E1038+E983+E1083+E929+E1014+E878</f>
        <v>2654128</v>
      </c>
    </row>
    <row r="834" spans="1:5" ht="1.5" customHeight="1">
      <c r="A834" s="57"/>
      <c r="B834" s="73" t="s">
        <v>156</v>
      </c>
      <c r="C834" s="53">
        <f>C898+C949+C970+C879</f>
        <v>0</v>
      </c>
      <c r="D834" s="53">
        <f>D898+D949+D970+D879</f>
        <v>0</v>
      </c>
      <c r="E834" s="53">
        <f>E898+E949+E970+E879</f>
        <v>0</v>
      </c>
    </row>
    <row r="835" spans="1:5" ht="2.25" customHeight="1">
      <c r="A835" s="57"/>
      <c r="B835" s="265" t="s">
        <v>473</v>
      </c>
      <c r="C835" s="53">
        <f>C861+C880+C899+C930+C950+C971+C985+C1026+C1052+C1065</f>
        <v>0</v>
      </c>
      <c r="D835" s="53">
        <f>D861+D880+D899+D930+D950+D971+D985+D1026+D1052+D1065</f>
        <v>0</v>
      </c>
      <c r="E835" s="53">
        <f>E861+E880+E899+E930+E950+E971+E985+E1026+E1052+E1065</f>
        <v>0</v>
      </c>
    </row>
    <row r="836" spans="1:5" ht="14.25" customHeight="1">
      <c r="A836" s="57"/>
      <c r="B836" s="53" t="s">
        <v>33</v>
      </c>
      <c r="C836" s="53">
        <f>C1067+C1003+C900+C931+C955</f>
        <v>23354</v>
      </c>
      <c r="D836" s="53">
        <f>D1067+D1003+D900+D931+D955</f>
        <v>0</v>
      </c>
      <c r="E836" s="53">
        <f>E1067+E1003+E900+E931+E955</f>
        <v>23354</v>
      </c>
    </row>
    <row r="837" spans="1:5" ht="16.5" customHeight="1">
      <c r="A837" s="57"/>
      <c r="B837" s="53" t="s">
        <v>28</v>
      </c>
      <c r="C837" s="53">
        <f>C1068+C901+C951+C932+C972+C1053+C1027</f>
        <v>1725907</v>
      </c>
      <c r="D837" s="53">
        <f>D1068+D901+D951+D932+D972+D1053+D1027</f>
        <v>0</v>
      </c>
      <c r="E837" s="53">
        <f>E1068+E901+E951+E932+E972+E1053+E1027</f>
        <v>1725907</v>
      </c>
    </row>
    <row r="838" spans="1:5" ht="15.75" customHeight="1">
      <c r="A838" s="57"/>
      <c r="B838" s="73" t="s">
        <v>157</v>
      </c>
      <c r="C838" s="53">
        <f>C952+C902+C917+C988</f>
        <v>657666</v>
      </c>
      <c r="D838" s="53">
        <f>D952+D902+D917+D988</f>
        <v>0</v>
      </c>
      <c r="E838" s="53">
        <f>E952+E902+E917+E988</f>
        <v>657666</v>
      </c>
    </row>
    <row r="839" spans="1:5" ht="0.75" customHeight="1">
      <c r="A839" s="57"/>
      <c r="B839" s="73" t="s">
        <v>17</v>
      </c>
      <c r="C839" s="53">
        <f>C987</f>
        <v>0</v>
      </c>
      <c r="D839" s="53">
        <f>D987</f>
        <v>0</v>
      </c>
      <c r="E839" s="53">
        <f>E987</f>
        <v>0</v>
      </c>
    </row>
    <row r="840" spans="1:5" ht="40.5" customHeight="1">
      <c r="A840" s="57"/>
      <c r="B840" s="73" t="s">
        <v>14</v>
      </c>
      <c r="C840" s="53">
        <f>C953+C918+C883</f>
        <v>14177</v>
      </c>
      <c r="D840" s="53">
        <f>D953+D918+D883</f>
        <v>0</v>
      </c>
      <c r="E840" s="53">
        <f>E953+E918+E883</f>
        <v>14177</v>
      </c>
    </row>
    <row r="841" spans="1:5" ht="16.5" customHeight="1">
      <c r="A841" s="57"/>
      <c r="B841" s="84" t="s">
        <v>35</v>
      </c>
      <c r="C841" s="53">
        <f>C905+C1066</f>
        <v>550</v>
      </c>
      <c r="D841" s="53">
        <f>D905+D1066</f>
        <v>0</v>
      </c>
      <c r="E841" s="53">
        <f>E905+E1066</f>
        <v>550</v>
      </c>
    </row>
    <row r="842" spans="1:5" ht="16.5" customHeight="1">
      <c r="A842" s="57"/>
      <c r="B842" s="53" t="s">
        <v>26</v>
      </c>
      <c r="C842" s="53">
        <f>C1069+C862+C864+C919+C1002</f>
        <v>100020</v>
      </c>
      <c r="D842" s="53">
        <f>D1069+D862+D864+D919+D1002</f>
        <v>0</v>
      </c>
      <c r="E842" s="53">
        <f>E1069+E862+E864+E919+E1002</f>
        <v>100020</v>
      </c>
    </row>
    <row r="843" spans="1:5" ht="16.5" customHeight="1" hidden="1">
      <c r="A843" s="57"/>
      <c r="B843" s="53" t="s">
        <v>59</v>
      </c>
      <c r="C843" s="55"/>
      <c r="D843" s="55"/>
      <c r="E843" s="54">
        <f>C843+D843</f>
        <v>0</v>
      </c>
    </row>
    <row r="844" spans="1:5" ht="16.5" customHeight="1" hidden="1">
      <c r="A844" s="263"/>
      <c r="B844" s="53" t="s">
        <v>29</v>
      </c>
      <c r="C844" s="261"/>
      <c r="D844" s="261"/>
      <c r="E844" s="53">
        <f>C844+D844</f>
        <v>0</v>
      </c>
    </row>
    <row r="845" spans="1:5" ht="12.75" customHeight="1">
      <c r="A845" s="131"/>
      <c r="B845" s="53" t="s">
        <v>66</v>
      </c>
      <c r="C845" s="56">
        <f>C957+C865+C1071</f>
        <v>0</v>
      </c>
      <c r="D845" s="56">
        <f>D957+D865+D1071</f>
        <v>0</v>
      </c>
      <c r="E845" s="56">
        <f>E957+E865+E1071</f>
        <v>0</v>
      </c>
    </row>
    <row r="846" spans="1:5" ht="16.5" customHeight="1">
      <c r="A846" s="131"/>
      <c r="B846" s="53" t="s">
        <v>102</v>
      </c>
      <c r="C846" s="56">
        <f>C866+C906+C956+C1070+C920+C1004+C1054</f>
        <v>935592</v>
      </c>
      <c r="D846" s="56">
        <f>D866+D906+D956+D1070+D920+D1004+D1054</f>
        <v>0</v>
      </c>
      <c r="E846" s="56">
        <f>E866+E906+E956+E1070+E920+E1004+E1054</f>
        <v>935592</v>
      </c>
    </row>
    <row r="847" spans="1:5" ht="16.5" customHeight="1">
      <c r="A847" s="263"/>
      <c r="B847" s="261"/>
      <c r="C847" s="261"/>
      <c r="D847" s="261"/>
      <c r="E847" s="261"/>
    </row>
    <row r="848" spans="1:5" ht="16.5" customHeight="1">
      <c r="A848" s="56"/>
      <c r="B848" s="54" t="s">
        <v>67</v>
      </c>
      <c r="C848" s="54">
        <f>C849+C853</f>
        <v>6141926</v>
      </c>
      <c r="D848" s="54">
        <f>D849+D853</f>
        <v>-30532</v>
      </c>
      <c r="E848" s="54">
        <f>E849+E853</f>
        <v>6111394</v>
      </c>
    </row>
    <row r="849" spans="1:5" ht="16.5" customHeight="1">
      <c r="A849" s="56"/>
      <c r="B849" s="53" t="s">
        <v>43</v>
      </c>
      <c r="C849" s="53">
        <f>C850+C852+C854+C855</f>
        <v>3860229</v>
      </c>
      <c r="D849" s="53">
        <f>D850+D852+D854+D855</f>
        <v>70261</v>
      </c>
      <c r="E849" s="53">
        <f>E850+E852+E854+E855</f>
        <v>3930490</v>
      </c>
    </row>
    <row r="850" spans="1:5" ht="16.5" customHeight="1">
      <c r="A850" s="56"/>
      <c r="B850" s="53" t="s">
        <v>487</v>
      </c>
      <c r="C850" s="53">
        <f>C870+C910+C961+C1032+C1058+C1008+C977+C1075+C923+C1045+C994+C939+C1019+C890</f>
        <v>3322938</v>
      </c>
      <c r="D850" s="53">
        <f>D870+D910+D961+D1032+D1058+D1008+D977+D1075+D923+D1045+D994+D939+D1019+D890</f>
        <v>1113</v>
      </c>
      <c r="E850" s="53">
        <f>E870+E910+E961+E1032+E1058+E1008+E977+E1075+E923+E1045+E994+E939+E1019+E890</f>
        <v>3324051</v>
      </c>
    </row>
    <row r="851" spans="1:5" ht="16.5" customHeight="1">
      <c r="A851" s="56"/>
      <c r="B851" s="55" t="s">
        <v>44</v>
      </c>
      <c r="C851" s="55">
        <f>C871+C962+C891</f>
        <v>275428</v>
      </c>
      <c r="D851" s="55">
        <f>D871+D962+D891</f>
        <v>0</v>
      </c>
      <c r="E851" s="55">
        <f>E871+E962+E891</f>
        <v>275428</v>
      </c>
    </row>
    <row r="852" spans="1:5" ht="16.5" customHeight="1">
      <c r="A852" s="56"/>
      <c r="B852" s="53" t="s">
        <v>45</v>
      </c>
      <c r="C852" s="53">
        <f>C1076+C941</f>
        <v>63581</v>
      </c>
      <c r="D852" s="53">
        <f>D1076+D941</f>
        <v>69148</v>
      </c>
      <c r="E852" s="53">
        <f>E1076+E941</f>
        <v>132729</v>
      </c>
    </row>
    <row r="853" spans="1:5" ht="16.5" customHeight="1">
      <c r="A853" s="56"/>
      <c r="B853" s="53" t="s">
        <v>57</v>
      </c>
      <c r="C853" s="53">
        <f>C872+C911+C964+C1059+C978+C1009+C1077+C1033+C924+C1093+C942+C892</f>
        <v>2281697</v>
      </c>
      <c r="D853" s="53">
        <f>D872+D911+D964+D1059+D978+D1009+D1077+D1033+D924+D1093+D942+D892</f>
        <v>-100793</v>
      </c>
      <c r="E853" s="53">
        <f>E872+E911+E964+E1059+E978+E1009+E1077+E1033+E924+E1093+E942+E892</f>
        <v>2180904</v>
      </c>
    </row>
    <row r="854" spans="1:5" ht="3" customHeight="1">
      <c r="A854" s="56"/>
      <c r="B854" s="53" t="s">
        <v>47</v>
      </c>
      <c r="C854" s="53">
        <f>C963+C1078</f>
        <v>0</v>
      </c>
      <c r="D854" s="53">
        <f>D963+D1078</f>
        <v>0</v>
      </c>
      <c r="E854" s="53">
        <f>E873+E912+E965+E1060+E979+E1010+E1078+E1034+E925+E1094+E943+E893</f>
        <v>0</v>
      </c>
    </row>
    <row r="855" spans="1:5" ht="37.5" customHeight="1">
      <c r="A855" s="56"/>
      <c r="B855" s="82" t="s">
        <v>483</v>
      </c>
      <c r="C855" s="53">
        <f>C1079</f>
        <v>473710</v>
      </c>
      <c r="D855" s="53">
        <f>D1079</f>
        <v>0</v>
      </c>
      <c r="E855" s="53">
        <f>E1079</f>
        <v>473710</v>
      </c>
    </row>
    <row r="856" spans="1:5" ht="16.5" customHeight="1">
      <c r="A856" s="56"/>
      <c r="B856" s="53"/>
      <c r="C856" s="53"/>
      <c r="D856" s="53"/>
      <c r="E856" s="54"/>
    </row>
    <row r="857" spans="1:5" ht="16.5" customHeight="1">
      <c r="A857" s="57" t="s">
        <v>158</v>
      </c>
      <c r="B857" s="54" t="s">
        <v>409</v>
      </c>
      <c r="C857" s="53"/>
      <c r="D857" s="53"/>
      <c r="E857" s="54"/>
    </row>
    <row r="858" spans="1:5" ht="16.5" customHeight="1">
      <c r="A858" s="56"/>
      <c r="B858" s="54" t="s">
        <v>58</v>
      </c>
      <c r="C858" s="54">
        <f>SUM(C859:C866)-C860</f>
        <v>358565</v>
      </c>
      <c r="D858" s="54">
        <f>SUM(D859:D866)-D860</f>
        <v>0</v>
      </c>
      <c r="E858" s="54">
        <f>SUM(E859:E866)-E860</f>
        <v>358565</v>
      </c>
    </row>
    <row r="859" spans="1:5" ht="16.5" customHeight="1">
      <c r="A859" s="56"/>
      <c r="B859" s="53" t="s">
        <v>147</v>
      </c>
      <c r="C859" s="53">
        <f>C860+C861</f>
        <v>358565</v>
      </c>
      <c r="D859" s="53">
        <f>D860+D861</f>
        <v>0</v>
      </c>
      <c r="E859" s="53">
        <f>E860+E861</f>
        <v>358565</v>
      </c>
    </row>
    <row r="860" spans="1:5" ht="15.75" customHeight="1">
      <c r="A860" s="56"/>
      <c r="B860" s="53" t="s">
        <v>145</v>
      </c>
      <c r="C860" s="53">
        <v>358565</v>
      </c>
      <c r="D860" s="53">
        <v>0</v>
      </c>
      <c r="E860" s="53">
        <f aca="true" t="shared" si="20" ref="E860:E866">C860+D860</f>
        <v>358565</v>
      </c>
    </row>
    <row r="861" spans="1:5" ht="36.75" customHeight="1" hidden="1">
      <c r="A861" s="56"/>
      <c r="B861" s="265" t="s">
        <v>473</v>
      </c>
      <c r="C861" s="53"/>
      <c r="D861" s="53"/>
      <c r="E861" s="53"/>
    </row>
    <row r="862" spans="1:5" ht="25.5" customHeight="1" hidden="1">
      <c r="A862" s="56"/>
      <c r="B862" s="53" t="s">
        <v>101</v>
      </c>
      <c r="C862" s="53"/>
      <c r="D862" s="53"/>
      <c r="E862" s="54">
        <f t="shared" si="20"/>
        <v>0</v>
      </c>
    </row>
    <row r="863" spans="1:5" ht="19.5" customHeight="1" hidden="1">
      <c r="A863" s="56"/>
      <c r="B863" s="53" t="s">
        <v>29</v>
      </c>
      <c r="C863" s="53">
        <v>0</v>
      </c>
      <c r="D863" s="53"/>
      <c r="E863" s="54">
        <f t="shared" si="20"/>
        <v>0</v>
      </c>
    </row>
    <row r="864" spans="1:5" ht="27" customHeight="1" hidden="1">
      <c r="A864" s="56"/>
      <c r="B864" s="53" t="s">
        <v>148</v>
      </c>
      <c r="C864" s="53">
        <v>0</v>
      </c>
      <c r="D864" s="53"/>
      <c r="E864" s="53">
        <f t="shared" si="20"/>
        <v>0</v>
      </c>
    </row>
    <row r="865" spans="1:5" ht="25.5" customHeight="1" hidden="1">
      <c r="A865" s="56"/>
      <c r="B865" s="53" t="s">
        <v>66</v>
      </c>
      <c r="C865" s="53"/>
      <c r="D865" s="53"/>
      <c r="E865" s="54">
        <f t="shared" si="20"/>
        <v>0</v>
      </c>
    </row>
    <row r="866" spans="1:5" ht="21.75" customHeight="1" hidden="1">
      <c r="A866" s="56"/>
      <c r="B866" s="53" t="s">
        <v>372</v>
      </c>
      <c r="C866" s="53">
        <v>0</v>
      </c>
      <c r="D866" s="53"/>
      <c r="E866" s="53">
        <f t="shared" si="20"/>
        <v>0</v>
      </c>
    </row>
    <row r="867" spans="1:5" ht="7.5" customHeight="1">
      <c r="A867" s="56"/>
      <c r="B867" s="53"/>
      <c r="C867" s="56"/>
      <c r="D867" s="56"/>
      <c r="E867" s="54"/>
    </row>
    <row r="868" spans="1:5" ht="16.5" customHeight="1">
      <c r="A868" s="56"/>
      <c r="B868" s="54" t="s">
        <v>75</v>
      </c>
      <c r="C868" s="54">
        <f>C869+C872</f>
        <v>358565</v>
      </c>
      <c r="D868" s="54">
        <f>D869+D872</f>
        <v>0</v>
      </c>
      <c r="E868" s="54">
        <f>E869+E872</f>
        <v>358565</v>
      </c>
    </row>
    <row r="869" spans="1:5" ht="16.5" customHeight="1">
      <c r="A869" s="56"/>
      <c r="B869" s="53" t="s">
        <v>43</v>
      </c>
      <c r="C869" s="53">
        <f>C870</f>
        <v>357665</v>
      </c>
      <c r="D869" s="53">
        <f>D870</f>
        <v>0</v>
      </c>
      <c r="E869" s="53">
        <f>E870</f>
        <v>357665</v>
      </c>
    </row>
    <row r="870" spans="1:5" ht="16.5" customHeight="1">
      <c r="A870" s="56"/>
      <c r="B870" s="53" t="s">
        <v>487</v>
      </c>
      <c r="C870" s="53">
        <v>357665</v>
      </c>
      <c r="D870" s="53">
        <v>0</v>
      </c>
      <c r="E870" s="53">
        <f>C870+D870</f>
        <v>357665</v>
      </c>
    </row>
    <row r="871" spans="1:5" ht="16.5" customHeight="1">
      <c r="A871" s="57"/>
      <c r="B871" s="55" t="s">
        <v>44</v>
      </c>
      <c r="C871" s="55">
        <v>264068</v>
      </c>
      <c r="D871" s="55">
        <v>0</v>
      </c>
      <c r="E871" s="53">
        <f>C871+D871</f>
        <v>264068</v>
      </c>
    </row>
    <row r="872" spans="1:5" ht="15" customHeight="1">
      <c r="A872" s="56"/>
      <c r="B872" s="53" t="s">
        <v>57</v>
      </c>
      <c r="C872" s="53">
        <v>900</v>
      </c>
      <c r="D872" s="53">
        <v>0</v>
      </c>
      <c r="E872" s="53">
        <f>C872+D872</f>
        <v>900</v>
      </c>
    </row>
    <row r="873" spans="1:5" ht="0.75" customHeight="1">
      <c r="A873" s="56"/>
      <c r="B873" s="53"/>
      <c r="C873" s="53"/>
      <c r="D873" s="53"/>
      <c r="E873" s="53"/>
    </row>
    <row r="874" spans="1:5" ht="0.75" customHeight="1">
      <c r="A874" s="56"/>
      <c r="B874" s="53"/>
      <c r="C874" s="53"/>
      <c r="D874" s="53"/>
      <c r="E874" s="53"/>
    </row>
    <row r="875" spans="1:5" ht="31.5" customHeight="1">
      <c r="A875" s="57" t="s">
        <v>454</v>
      </c>
      <c r="B875" s="54" t="s">
        <v>453</v>
      </c>
      <c r="C875" s="53"/>
      <c r="D875" s="53"/>
      <c r="E875" s="54"/>
    </row>
    <row r="876" spans="1:5" ht="19.5" customHeight="1">
      <c r="A876" s="56"/>
      <c r="B876" s="54" t="s">
        <v>58</v>
      </c>
      <c r="C876" s="54">
        <f>C877+C884+C886+C882+C885+C883+C881</f>
        <v>29177</v>
      </c>
      <c r="D876" s="54">
        <f>D877+D884+D886+D882+D885+D883+D881</f>
        <v>0</v>
      </c>
      <c r="E876" s="54">
        <f>E877+E884+E886+E882+E885+E883+E881</f>
        <v>29177</v>
      </c>
    </row>
    <row r="877" spans="1:5" ht="12.75" customHeight="1">
      <c r="A877" s="56"/>
      <c r="B877" s="53" t="s">
        <v>144</v>
      </c>
      <c r="C877" s="53">
        <f>C878+C879+C880</f>
        <v>15000</v>
      </c>
      <c r="D877" s="53">
        <f>D878+D879+D880</f>
        <v>0</v>
      </c>
      <c r="E877" s="53">
        <f>E878+E879+E880</f>
        <v>15000</v>
      </c>
    </row>
    <row r="878" spans="1:5" ht="12" customHeight="1">
      <c r="A878" s="56"/>
      <c r="B878" s="53" t="s">
        <v>162</v>
      </c>
      <c r="C878" s="53">
        <v>15000</v>
      </c>
      <c r="D878" s="53">
        <v>0</v>
      </c>
      <c r="E878" s="53">
        <f aca="true" t="shared" si="21" ref="E878:E886">C878+D878</f>
        <v>15000</v>
      </c>
    </row>
    <row r="879" spans="1:5" ht="31.5" customHeight="1" hidden="1">
      <c r="A879" s="56"/>
      <c r="B879" s="73" t="s">
        <v>156</v>
      </c>
      <c r="C879" s="53">
        <v>0</v>
      </c>
      <c r="D879" s="55"/>
      <c r="E879" s="53">
        <f t="shared" si="21"/>
        <v>0</v>
      </c>
    </row>
    <row r="880" spans="1:5" ht="31.5" customHeight="1" hidden="1">
      <c r="A880" s="56"/>
      <c r="B880" s="265" t="s">
        <v>473</v>
      </c>
      <c r="C880" s="53"/>
      <c r="D880" s="55"/>
      <c r="E880" s="53"/>
    </row>
    <row r="881" spans="1:5" ht="29.25" customHeight="1" hidden="1">
      <c r="A881" s="56"/>
      <c r="B881" s="73" t="s">
        <v>28</v>
      </c>
      <c r="C881" s="53">
        <v>0</v>
      </c>
      <c r="D881" s="53">
        <v>0</v>
      </c>
      <c r="E881" s="53">
        <f t="shared" si="21"/>
        <v>0</v>
      </c>
    </row>
    <row r="882" spans="1:5" ht="24" customHeight="1" hidden="1">
      <c r="A882" s="56"/>
      <c r="B882" s="254" t="s">
        <v>157</v>
      </c>
      <c r="C882" s="53">
        <v>0</v>
      </c>
      <c r="D882" s="53">
        <v>0</v>
      </c>
      <c r="E882" s="53">
        <f t="shared" si="21"/>
        <v>0</v>
      </c>
    </row>
    <row r="883" spans="1:5" ht="41.25" customHeight="1">
      <c r="A883" s="56"/>
      <c r="B883" s="73" t="s">
        <v>118</v>
      </c>
      <c r="C883" s="53">
        <v>14177</v>
      </c>
      <c r="D883" s="53">
        <v>0</v>
      </c>
      <c r="E883" s="53">
        <f t="shared" si="21"/>
        <v>14177</v>
      </c>
    </row>
    <row r="884" spans="1:5" ht="19.5" customHeight="1" hidden="1">
      <c r="A884" s="56"/>
      <c r="B884" s="53" t="s">
        <v>77</v>
      </c>
      <c r="C884" s="53"/>
      <c r="D884" s="53"/>
      <c r="E884" s="54">
        <f t="shared" si="21"/>
        <v>0</v>
      </c>
    </row>
    <row r="885" spans="1:5" ht="19.5" customHeight="1" hidden="1">
      <c r="A885" s="56"/>
      <c r="B885" s="140" t="s">
        <v>19</v>
      </c>
      <c r="C885" s="53">
        <v>0</v>
      </c>
      <c r="D885" s="55">
        <v>0</v>
      </c>
      <c r="E885" s="55">
        <f t="shared" si="21"/>
        <v>0</v>
      </c>
    </row>
    <row r="886" spans="1:5" ht="21" customHeight="1" hidden="1">
      <c r="A886" s="56"/>
      <c r="B886" s="53" t="s">
        <v>102</v>
      </c>
      <c r="C886" s="53">
        <v>0</v>
      </c>
      <c r="D886" s="53"/>
      <c r="E886" s="53">
        <f t="shared" si="21"/>
        <v>0</v>
      </c>
    </row>
    <row r="887" spans="1:5" ht="10.5" customHeight="1">
      <c r="A887" s="56"/>
      <c r="B887" s="134"/>
      <c r="C887" s="53"/>
      <c r="D887" s="53"/>
      <c r="E887" s="54"/>
    </row>
    <row r="888" spans="1:5" ht="19.5" customHeight="1">
      <c r="A888" s="56"/>
      <c r="B888" s="54" t="s">
        <v>75</v>
      </c>
      <c r="C888" s="54">
        <f>C889+C892</f>
        <v>29177</v>
      </c>
      <c r="D888" s="54">
        <f>D889+D892</f>
        <v>0</v>
      </c>
      <c r="E888" s="54">
        <f>E889+E892</f>
        <v>29177</v>
      </c>
    </row>
    <row r="889" spans="1:5" ht="19.5" customHeight="1">
      <c r="A889" s="56"/>
      <c r="B889" s="53" t="s">
        <v>43</v>
      </c>
      <c r="C889" s="53">
        <f>C890</f>
        <v>29177</v>
      </c>
      <c r="D889" s="53">
        <f>D890</f>
        <v>0</v>
      </c>
      <c r="E889" s="53">
        <f>E890</f>
        <v>29177</v>
      </c>
    </row>
    <row r="890" spans="1:5" ht="19.5" customHeight="1">
      <c r="A890" s="56"/>
      <c r="B890" s="53" t="s">
        <v>403</v>
      </c>
      <c r="C890" s="53">
        <v>29177</v>
      </c>
      <c r="D890" s="53">
        <v>0</v>
      </c>
      <c r="E890" s="53">
        <f>C890+D890</f>
        <v>29177</v>
      </c>
    </row>
    <row r="891" spans="1:5" ht="12.75" customHeight="1">
      <c r="A891" s="56"/>
      <c r="B891" s="55" t="s">
        <v>44</v>
      </c>
      <c r="C891" s="55">
        <v>11360</v>
      </c>
      <c r="D891" s="55"/>
      <c r="E891" s="55">
        <f>C891+D891</f>
        <v>11360</v>
      </c>
    </row>
    <row r="892" spans="1:5" ht="1.5" customHeight="1">
      <c r="A892" s="56"/>
      <c r="B892" s="53" t="s">
        <v>57</v>
      </c>
      <c r="C892" s="53">
        <v>0</v>
      </c>
      <c r="D892" s="53">
        <v>0</v>
      </c>
      <c r="E892" s="53">
        <f>C892+D892</f>
        <v>0</v>
      </c>
    </row>
    <row r="893" spans="1:5" ht="9.75" customHeight="1">
      <c r="A893" s="56"/>
      <c r="B893" s="53"/>
      <c r="C893" s="53"/>
      <c r="D893" s="53"/>
      <c r="E893" s="53"/>
    </row>
    <row r="894" spans="1:5" ht="25.5" customHeight="1">
      <c r="A894" s="57" t="s">
        <v>160</v>
      </c>
      <c r="B894" s="54" t="s">
        <v>161</v>
      </c>
      <c r="C894" s="53"/>
      <c r="D894" s="53"/>
      <c r="E894" s="54"/>
    </row>
    <row r="895" spans="1:5" ht="16.5" customHeight="1">
      <c r="A895" s="56"/>
      <c r="B895" s="54" t="s">
        <v>58</v>
      </c>
      <c r="C895" s="54">
        <f>C896+C903+C906+C902+C905+C900+C901</f>
        <v>2483216</v>
      </c>
      <c r="D895" s="54">
        <f>D896+D903+D906+D902+D905+D900+D901</f>
        <v>0</v>
      </c>
      <c r="E895" s="54">
        <f>E896+E903+E906+E902+E905+E900+E901</f>
        <v>2483216</v>
      </c>
    </row>
    <row r="896" spans="1:5" ht="16.5" customHeight="1">
      <c r="A896" s="56"/>
      <c r="B896" s="53" t="s">
        <v>144</v>
      </c>
      <c r="C896" s="53">
        <f>C897+C898+C899</f>
        <v>980523</v>
      </c>
      <c r="D896" s="53">
        <f>D897+D898+D899</f>
        <v>0</v>
      </c>
      <c r="E896" s="53">
        <f>E897+E898+E899</f>
        <v>980523</v>
      </c>
    </row>
    <row r="897" spans="1:5" ht="16.5" customHeight="1">
      <c r="A897" s="56"/>
      <c r="B897" s="53" t="s">
        <v>162</v>
      </c>
      <c r="C897" s="53">
        <v>980523</v>
      </c>
      <c r="D897" s="53">
        <v>0</v>
      </c>
      <c r="E897" s="53">
        <f aca="true" t="shared" si="22" ref="E897:E906">C897+D897</f>
        <v>980523</v>
      </c>
    </row>
    <row r="898" spans="1:5" ht="1.5" customHeight="1">
      <c r="A898" s="56"/>
      <c r="B898" s="73" t="s">
        <v>156</v>
      </c>
      <c r="C898" s="53">
        <v>0</v>
      </c>
      <c r="D898" s="55"/>
      <c r="E898" s="53">
        <f t="shared" si="22"/>
        <v>0</v>
      </c>
    </row>
    <row r="899" spans="1:5" ht="30" customHeight="1" hidden="1">
      <c r="A899" s="56"/>
      <c r="B899" s="265" t="s">
        <v>473</v>
      </c>
      <c r="C899" s="53"/>
      <c r="D899" s="55"/>
      <c r="E899" s="53"/>
    </row>
    <row r="900" spans="1:5" ht="18.75" customHeight="1" hidden="1">
      <c r="A900" s="56"/>
      <c r="B900" s="73" t="s">
        <v>33</v>
      </c>
      <c r="C900" s="53">
        <v>0</v>
      </c>
      <c r="D900" s="55">
        <v>0</v>
      </c>
      <c r="E900" s="53">
        <f t="shared" si="22"/>
        <v>0</v>
      </c>
    </row>
    <row r="901" spans="1:5" ht="16.5" customHeight="1">
      <c r="A901" s="56"/>
      <c r="B901" s="73" t="s">
        <v>28</v>
      </c>
      <c r="C901" s="53">
        <v>42000</v>
      </c>
      <c r="D901" s="53">
        <v>0</v>
      </c>
      <c r="E901" s="53">
        <f t="shared" si="22"/>
        <v>42000</v>
      </c>
    </row>
    <row r="902" spans="1:5" ht="16.5" customHeight="1">
      <c r="A902" s="56"/>
      <c r="B902" s="127" t="s">
        <v>157</v>
      </c>
      <c r="C902" s="53">
        <v>657123</v>
      </c>
      <c r="D902" s="53">
        <v>0</v>
      </c>
      <c r="E902" s="53">
        <f>C902+D902</f>
        <v>657123</v>
      </c>
    </row>
    <row r="903" spans="1:5" ht="16.5" customHeight="1" hidden="1">
      <c r="A903" s="56"/>
      <c r="B903" s="53" t="s">
        <v>77</v>
      </c>
      <c r="C903" s="53"/>
      <c r="D903" s="53"/>
      <c r="E903" s="54">
        <f t="shared" si="22"/>
        <v>0</v>
      </c>
    </row>
    <row r="904" spans="1:5" ht="16.5" customHeight="1" hidden="1">
      <c r="A904" s="263"/>
      <c r="B904" s="261"/>
      <c r="C904" s="261"/>
      <c r="D904" s="261"/>
      <c r="E904" s="261"/>
    </row>
    <row r="905" spans="1:5" ht="16.5" customHeight="1" hidden="1">
      <c r="A905" s="56"/>
      <c r="B905" s="140" t="s">
        <v>19</v>
      </c>
      <c r="C905" s="53">
        <v>0</v>
      </c>
      <c r="D905" s="55">
        <v>0</v>
      </c>
      <c r="E905" s="55">
        <f t="shared" si="22"/>
        <v>0</v>
      </c>
    </row>
    <row r="906" spans="1:5" ht="16.5" customHeight="1">
      <c r="A906" s="56"/>
      <c r="B906" s="53" t="s">
        <v>102</v>
      </c>
      <c r="C906" s="53">
        <v>803570</v>
      </c>
      <c r="D906" s="53"/>
      <c r="E906" s="53">
        <f t="shared" si="22"/>
        <v>803570</v>
      </c>
    </row>
    <row r="907" spans="1:5" ht="10.5" customHeight="1">
      <c r="A907" s="56"/>
      <c r="B907" s="134"/>
      <c r="C907" s="53"/>
      <c r="D907" s="53"/>
      <c r="E907" s="54"/>
    </row>
    <row r="908" spans="1:5" ht="30.75" customHeight="1">
      <c r="A908" s="56"/>
      <c r="B908" s="54" t="s">
        <v>75</v>
      </c>
      <c r="C908" s="54">
        <f>C909+C911</f>
        <v>2483216</v>
      </c>
      <c r="D908" s="54">
        <f>D909+D911</f>
        <v>0</v>
      </c>
      <c r="E908" s="54">
        <f>E909+E911</f>
        <v>2483216</v>
      </c>
    </row>
    <row r="909" spans="1:5" ht="16.5" customHeight="1">
      <c r="A909" s="56"/>
      <c r="B909" s="53" t="s">
        <v>43</v>
      </c>
      <c r="C909" s="53">
        <f>C910</f>
        <v>694565</v>
      </c>
      <c r="D909" s="53">
        <f>D910</f>
        <v>0</v>
      </c>
      <c r="E909" s="53">
        <f>E910</f>
        <v>694565</v>
      </c>
    </row>
    <row r="910" spans="1:5" ht="16.5" customHeight="1">
      <c r="A910" s="56"/>
      <c r="B910" s="53" t="s">
        <v>86</v>
      </c>
      <c r="C910" s="53">
        <v>694565</v>
      </c>
      <c r="D910" s="53">
        <v>0</v>
      </c>
      <c r="E910" s="53">
        <f>C910+D910</f>
        <v>694565</v>
      </c>
    </row>
    <row r="911" spans="1:5" ht="16.5" customHeight="1">
      <c r="A911" s="56"/>
      <c r="B911" s="53" t="s">
        <v>57</v>
      </c>
      <c r="C911" s="53">
        <v>1788651</v>
      </c>
      <c r="D911" s="53">
        <v>0</v>
      </c>
      <c r="E911" s="53">
        <f>C911+D911</f>
        <v>1788651</v>
      </c>
    </row>
    <row r="912" spans="1:5" ht="6.75" customHeight="1">
      <c r="A912" s="56"/>
      <c r="B912" s="53"/>
      <c r="C912" s="53"/>
      <c r="D912" s="53"/>
      <c r="E912" s="53"/>
    </row>
    <row r="913" spans="1:5" ht="53.25" customHeight="1" hidden="1">
      <c r="A913" s="57" t="s">
        <v>367</v>
      </c>
      <c r="B913" s="59" t="s">
        <v>410</v>
      </c>
      <c r="C913" s="53"/>
      <c r="D913" s="53"/>
      <c r="E913" s="54"/>
    </row>
    <row r="914" spans="1:5" ht="16.5" customHeight="1" hidden="1">
      <c r="A914" s="56"/>
      <c r="B914" s="54" t="s">
        <v>58</v>
      </c>
      <c r="C914" s="54">
        <f>C915+C919+C920+C917+C918</f>
        <v>0</v>
      </c>
      <c r="D914" s="54">
        <f>D915+D919+D920+D917+D918</f>
        <v>0</v>
      </c>
      <c r="E914" s="54">
        <f>E915+E919+E920+E917+E918</f>
        <v>0</v>
      </c>
    </row>
    <row r="915" spans="1:5" ht="16.5" customHeight="1" hidden="1">
      <c r="A915" s="56"/>
      <c r="B915" s="53" t="s">
        <v>144</v>
      </c>
      <c r="C915" s="53">
        <f>C916</f>
        <v>0</v>
      </c>
      <c r="D915" s="53">
        <f>D916</f>
        <v>0</v>
      </c>
      <c r="E915" s="53">
        <f>E916</f>
        <v>0</v>
      </c>
    </row>
    <row r="916" spans="1:5" ht="16.5" customHeight="1" hidden="1">
      <c r="A916" s="56"/>
      <c r="B916" s="53" t="s">
        <v>162</v>
      </c>
      <c r="C916" s="53">
        <v>0</v>
      </c>
      <c r="D916" s="53">
        <v>0</v>
      </c>
      <c r="E916" s="53">
        <f>C916+D916</f>
        <v>0</v>
      </c>
    </row>
    <row r="917" spans="1:5" ht="16.5" customHeight="1" hidden="1">
      <c r="A917" s="56"/>
      <c r="B917" s="127" t="s">
        <v>157</v>
      </c>
      <c r="C917" s="53">
        <v>0</v>
      </c>
      <c r="D917" s="53">
        <v>0</v>
      </c>
      <c r="E917" s="53">
        <f>C917+D917</f>
        <v>0</v>
      </c>
    </row>
    <row r="918" spans="1:5" ht="16.5" customHeight="1" hidden="1">
      <c r="A918" s="56"/>
      <c r="B918" s="127" t="s">
        <v>14</v>
      </c>
      <c r="C918" s="53"/>
      <c r="D918" s="53">
        <v>0</v>
      </c>
      <c r="E918" s="53">
        <f>C918+D918</f>
        <v>0</v>
      </c>
    </row>
    <row r="919" spans="1:5" ht="16.5" customHeight="1" hidden="1">
      <c r="A919" s="56"/>
      <c r="B919" s="53" t="s">
        <v>26</v>
      </c>
      <c r="C919" s="53"/>
      <c r="D919" s="53">
        <v>0</v>
      </c>
      <c r="E919" s="53">
        <f>C919+D919</f>
        <v>0</v>
      </c>
    </row>
    <row r="920" spans="1:5" ht="16.5" customHeight="1" hidden="1">
      <c r="A920" s="56"/>
      <c r="B920" s="53" t="s">
        <v>102</v>
      </c>
      <c r="C920" s="53"/>
      <c r="D920" s="53"/>
      <c r="E920" s="53">
        <f>C920+D920</f>
        <v>0</v>
      </c>
    </row>
    <row r="921" spans="1:5" ht="16.5" customHeight="1" hidden="1">
      <c r="A921" s="56"/>
      <c r="B921" s="54" t="s">
        <v>75</v>
      </c>
      <c r="C921" s="54">
        <f>C922+C924</f>
        <v>0</v>
      </c>
      <c r="D921" s="54">
        <f>D922+D924</f>
        <v>0</v>
      </c>
      <c r="E921" s="54">
        <f>E922+E924</f>
        <v>0</v>
      </c>
    </row>
    <row r="922" spans="1:5" ht="16.5" customHeight="1" hidden="1">
      <c r="A922" s="56"/>
      <c r="B922" s="53" t="s">
        <v>43</v>
      </c>
      <c r="C922" s="53">
        <f>C923</f>
        <v>0</v>
      </c>
      <c r="D922" s="53">
        <f>D923</f>
        <v>0</v>
      </c>
      <c r="E922" s="53">
        <f>E923</f>
        <v>0</v>
      </c>
    </row>
    <row r="923" spans="1:5" ht="16.5" customHeight="1" hidden="1">
      <c r="A923" s="56"/>
      <c r="B923" s="53" t="s">
        <v>86</v>
      </c>
      <c r="C923" s="53">
        <v>0</v>
      </c>
      <c r="D923" s="53">
        <v>0</v>
      </c>
      <c r="E923" s="53">
        <f>C923+D923</f>
        <v>0</v>
      </c>
    </row>
    <row r="924" spans="1:5" ht="16.5" customHeight="1" hidden="1">
      <c r="A924" s="56"/>
      <c r="B924" s="53" t="s">
        <v>57</v>
      </c>
      <c r="C924" s="53">
        <v>0</v>
      </c>
      <c r="D924" s="53">
        <v>0</v>
      </c>
      <c r="E924" s="53">
        <f>C924+D924</f>
        <v>0</v>
      </c>
    </row>
    <row r="925" spans="1:5" ht="16.5" customHeight="1" hidden="1">
      <c r="A925" s="56"/>
      <c r="B925" s="53"/>
      <c r="C925" s="53"/>
      <c r="D925" s="53"/>
      <c r="E925" s="53"/>
    </row>
    <row r="926" spans="1:5" ht="34.5" customHeight="1">
      <c r="A926" s="93" t="s">
        <v>411</v>
      </c>
      <c r="B926" s="260" t="s">
        <v>376</v>
      </c>
      <c r="C926" s="53"/>
      <c r="D926" s="53"/>
      <c r="E926" s="53"/>
    </row>
    <row r="927" spans="1:5" ht="16.5" customHeight="1">
      <c r="A927" s="93"/>
      <c r="B927" s="54" t="s">
        <v>58</v>
      </c>
      <c r="C927" s="54">
        <f>C928+C934+C931+C933+C935+C932</f>
        <v>351886</v>
      </c>
      <c r="D927" s="54">
        <f>D928+D934+D931+D933+D935+D932</f>
        <v>-100793</v>
      </c>
      <c r="E927" s="54">
        <f>E928+E934+E931+E933+E935+E932</f>
        <v>251093</v>
      </c>
    </row>
    <row r="928" spans="1:5" ht="16.5" customHeight="1">
      <c r="A928" s="93"/>
      <c r="B928" s="53" t="s">
        <v>73</v>
      </c>
      <c r="C928" s="53">
        <f>C929+C930</f>
        <v>187727</v>
      </c>
      <c r="D928" s="53">
        <f>D929+D930</f>
        <v>-100793</v>
      </c>
      <c r="E928" s="53">
        <f>E929+E930</f>
        <v>86934</v>
      </c>
    </row>
    <row r="929" spans="1:5" ht="16.5" customHeight="1">
      <c r="A929" s="93"/>
      <c r="B929" s="53" t="s">
        <v>369</v>
      </c>
      <c r="C929" s="53">
        <v>187727</v>
      </c>
      <c r="D929" s="53">
        <v>-100793</v>
      </c>
      <c r="E929" s="53">
        <f aca="true" t="shared" si="23" ref="E929:E935">C929+D929</f>
        <v>86934</v>
      </c>
    </row>
    <row r="930" spans="1:5" ht="0.75" customHeight="1">
      <c r="A930" s="93"/>
      <c r="B930" s="265" t="s">
        <v>473</v>
      </c>
      <c r="C930" s="53"/>
      <c r="D930" s="53"/>
      <c r="E930" s="53"/>
    </row>
    <row r="931" spans="1:5" ht="1.5" customHeight="1">
      <c r="A931" s="93"/>
      <c r="B931" s="53" t="s">
        <v>100</v>
      </c>
      <c r="C931" s="53">
        <v>0</v>
      </c>
      <c r="D931" s="53">
        <v>0</v>
      </c>
      <c r="E931" s="53">
        <f t="shared" si="23"/>
        <v>0</v>
      </c>
    </row>
    <row r="932" spans="1:5" ht="16.5" customHeight="1">
      <c r="A932" s="93"/>
      <c r="B932" s="53" t="s">
        <v>28</v>
      </c>
      <c r="C932" s="53">
        <v>164159</v>
      </c>
      <c r="D932" s="53">
        <v>0</v>
      </c>
      <c r="E932" s="53">
        <f t="shared" si="23"/>
        <v>164159</v>
      </c>
    </row>
    <row r="933" spans="1:5" ht="16.5" customHeight="1" hidden="1">
      <c r="A933" s="93"/>
      <c r="B933" s="53" t="s">
        <v>101</v>
      </c>
      <c r="C933" s="53">
        <v>0</v>
      </c>
      <c r="D933" s="53">
        <v>0</v>
      </c>
      <c r="E933" s="53">
        <f t="shared" si="23"/>
        <v>0</v>
      </c>
    </row>
    <row r="934" spans="1:5" ht="16.5" customHeight="1" hidden="1">
      <c r="A934" s="93"/>
      <c r="B934" s="53" t="s">
        <v>66</v>
      </c>
      <c r="C934" s="53"/>
      <c r="D934" s="53"/>
      <c r="E934" s="53">
        <f t="shared" si="23"/>
        <v>0</v>
      </c>
    </row>
    <row r="935" spans="1:5" ht="16.5" customHeight="1" hidden="1">
      <c r="A935" s="93"/>
      <c r="B935" s="53" t="s">
        <v>102</v>
      </c>
      <c r="C935" s="53">
        <v>0</v>
      </c>
      <c r="D935" s="53"/>
      <c r="E935" s="53">
        <f t="shared" si="23"/>
        <v>0</v>
      </c>
    </row>
    <row r="936" spans="1:5" ht="12.75" customHeight="1">
      <c r="A936" s="93"/>
      <c r="B936" s="53"/>
      <c r="C936" s="53"/>
      <c r="D936" s="53"/>
      <c r="E936" s="54"/>
    </row>
    <row r="937" spans="1:5" ht="16.5" customHeight="1">
      <c r="A937" s="93"/>
      <c r="B937" s="54" t="s">
        <v>75</v>
      </c>
      <c r="C937" s="54">
        <f>C942+C938</f>
        <v>351886</v>
      </c>
      <c r="D937" s="54">
        <f>D942+D938</f>
        <v>-100793</v>
      </c>
      <c r="E937" s="54">
        <f>E942+E938</f>
        <v>251093</v>
      </c>
    </row>
    <row r="938" spans="1:5" ht="16.5" customHeight="1" hidden="1">
      <c r="A938" s="93"/>
      <c r="B938" s="53" t="s">
        <v>368</v>
      </c>
      <c r="C938" s="53">
        <f>C939+C941+C943</f>
        <v>0</v>
      </c>
      <c r="D938" s="53">
        <f>D939+D941+D943</f>
        <v>0</v>
      </c>
      <c r="E938" s="53">
        <f>E939+E941+E943</f>
        <v>0</v>
      </c>
    </row>
    <row r="939" spans="1:5" ht="16.5" customHeight="1" hidden="1">
      <c r="A939" s="93"/>
      <c r="B939" s="53" t="s">
        <v>81</v>
      </c>
      <c r="C939" s="53">
        <v>0</v>
      </c>
      <c r="D939" s="53">
        <v>0</v>
      </c>
      <c r="E939" s="53">
        <f>C939+D939</f>
        <v>0</v>
      </c>
    </row>
    <row r="940" spans="1:5" ht="16.5" customHeight="1" hidden="1">
      <c r="A940" s="93"/>
      <c r="B940" s="53" t="s">
        <v>44</v>
      </c>
      <c r="C940" s="53"/>
      <c r="D940" s="53"/>
      <c r="E940" s="53"/>
    </row>
    <row r="941" spans="1:5" ht="16.5" customHeight="1" hidden="1">
      <c r="A941" s="93"/>
      <c r="B941" s="53" t="s">
        <v>45</v>
      </c>
      <c r="C941" s="53"/>
      <c r="D941" s="53"/>
      <c r="E941" s="53">
        <f>C941+D941</f>
        <v>0</v>
      </c>
    </row>
    <row r="942" spans="1:5" ht="16.5" customHeight="1">
      <c r="A942" s="93"/>
      <c r="B942" s="53" t="s">
        <v>57</v>
      </c>
      <c r="C942" s="53">
        <v>351886</v>
      </c>
      <c r="D942" s="53">
        <v>-100793</v>
      </c>
      <c r="E942" s="53">
        <f>C942+D942</f>
        <v>251093</v>
      </c>
    </row>
    <row r="943" spans="1:5" ht="3" customHeight="1" hidden="1">
      <c r="A943" s="93"/>
      <c r="B943" s="73" t="s">
        <v>52</v>
      </c>
      <c r="C943" s="53"/>
      <c r="D943" s="53">
        <v>0</v>
      </c>
      <c r="E943" s="53">
        <f>C943+D943</f>
        <v>0</v>
      </c>
    </row>
    <row r="944" spans="1:5" ht="16.5" customHeight="1">
      <c r="A944" s="56"/>
      <c r="B944" s="53"/>
      <c r="C944" s="53"/>
      <c r="D944" s="53"/>
      <c r="E944" s="54"/>
    </row>
    <row r="945" spans="1:5" ht="16.5" customHeight="1">
      <c r="A945" s="57" t="s">
        <v>171</v>
      </c>
      <c r="B945" s="54" t="s">
        <v>172</v>
      </c>
      <c r="C945" s="53"/>
      <c r="D945" s="53"/>
      <c r="E945" s="54"/>
    </row>
    <row r="946" spans="1:5" ht="16.5" customHeight="1">
      <c r="A946" s="56"/>
      <c r="B946" s="54" t="s">
        <v>58</v>
      </c>
      <c r="C946" s="54">
        <f>C947+C954+C956+C955+C957+C953+C952+C951</f>
        <v>1345842</v>
      </c>
      <c r="D946" s="54">
        <f>D947+D954+D956+D955+D957+D953+D952+D951</f>
        <v>0</v>
      </c>
      <c r="E946" s="54">
        <f>E947+E954+E956+E955+E957+E953+E952+E951</f>
        <v>1345842</v>
      </c>
    </row>
    <row r="947" spans="1:5" ht="16.5" customHeight="1">
      <c r="A947" s="56"/>
      <c r="B947" s="53" t="s">
        <v>144</v>
      </c>
      <c r="C947" s="53">
        <f>C948+C949+C950</f>
        <v>848752</v>
      </c>
      <c r="D947" s="53">
        <f>D948+D949+D950</f>
        <v>0</v>
      </c>
      <c r="E947" s="53">
        <f>E948+E949+E950</f>
        <v>848752</v>
      </c>
    </row>
    <row r="948" spans="1:5" ht="16.5" customHeight="1">
      <c r="A948" s="56"/>
      <c r="B948" s="53" t="s">
        <v>162</v>
      </c>
      <c r="C948" s="53">
        <v>848752</v>
      </c>
      <c r="D948" s="53">
        <v>0</v>
      </c>
      <c r="E948" s="53">
        <f aca="true" t="shared" si="24" ref="E948:E957">C948+D948</f>
        <v>848752</v>
      </c>
    </row>
    <row r="949" spans="1:5" ht="1.5" customHeight="1">
      <c r="A949" s="56"/>
      <c r="B949" s="73" t="s">
        <v>156</v>
      </c>
      <c r="C949" s="55"/>
      <c r="D949" s="55"/>
      <c r="E949" s="53">
        <f t="shared" si="24"/>
        <v>0</v>
      </c>
    </row>
    <row r="950" spans="1:5" ht="27" customHeight="1" hidden="1">
      <c r="A950" s="56"/>
      <c r="B950" s="265" t="s">
        <v>474</v>
      </c>
      <c r="C950" s="55"/>
      <c r="D950" s="55"/>
      <c r="E950" s="53"/>
    </row>
    <row r="951" spans="1:5" ht="16.5" customHeight="1">
      <c r="A951" s="56"/>
      <c r="B951" s="73" t="s">
        <v>28</v>
      </c>
      <c r="C951" s="53">
        <v>493991</v>
      </c>
      <c r="D951" s="53">
        <v>0</v>
      </c>
      <c r="E951" s="53">
        <f>C951+D951</f>
        <v>493991</v>
      </c>
    </row>
    <row r="952" spans="1:5" ht="16.5" customHeight="1" hidden="1">
      <c r="A952" s="56"/>
      <c r="B952" s="73" t="s">
        <v>157</v>
      </c>
      <c r="C952" s="55"/>
      <c r="D952" s="55"/>
      <c r="E952" s="53">
        <f t="shared" si="24"/>
        <v>0</v>
      </c>
    </row>
    <row r="953" spans="1:5" ht="16.5" customHeight="1" hidden="1">
      <c r="A953" s="56"/>
      <c r="B953" s="134" t="s">
        <v>14</v>
      </c>
      <c r="C953" s="53">
        <v>0</v>
      </c>
      <c r="D953" s="53"/>
      <c r="E953" s="53">
        <f t="shared" si="24"/>
        <v>0</v>
      </c>
    </row>
    <row r="954" spans="1:5" ht="16.5" customHeight="1" hidden="1">
      <c r="A954" s="56"/>
      <c r="B954" s="53" t="s">
        <v>77</v>
      </c>
      <c r="C954" s="53">
        <v>0</v>
      </c>
      <c r="D954" s="53"/>
      <c r="E954" s="53">
        <f t="shared" si="24"/>
        <v>0</v>
      </c>
    </row>
    <row r="955" spans="1:5" ht="16.5" customHeight="1" hidden="1">
      <c r="A955" s="56"/>
      <c r="B955" s="53" t="s">
        <v>74</v>
      </c>
      <c r="C955" s="56">
        <v>0</v>
      </c>
      <c r="D955" s="56"/>
      <c r="E955" s="54">
        <f t="shared" si="24"/>
        <v>0</v>
      </c>
    </row>
    <row r="956" spans="1:5" ht="16.5" customHeight="1">
      <c r="A956" s="56"/>
      <c r="B956" s="53" t="s">
        <v>63</v>
      </c>
      <c r="C956" s="56">
        <v>3099</v>
      </c>
      <c r="D956" s="56"/>
      <c r="E956" s="53">
        <f>C956+D956</f>
        <v>3099</v>
      </c>
    </row>
    <row r="957" spans="1:5" ht="0.75" customHeight="1">
      <c r="A957" s="56"/>
      <c r="B957" s="53" t="s">
        <v>66</v>
      </c>
      <c r="C957" s="56">
        <v>0</v>
      </c>
      <c r="D957" s="56"/>
      <c r="E957" s="54">
        <f t="shared" si="24"/>
        <v>0</v>
      </c>
    </row>
    <row r="958" spans="1:5" ht="16.5" customHeight="1">
      <c r="A958" s="56"/>
      <c r="B958" s="53"/>
      <c r="C958" s="56"/>
      <c r="D958" s="56"/>
      <c r="E958" s="54"/>
    </row>
    <row r="959" spans="1:5" ht="16.5" customHeight="1">
      <c r="A959" s="56"/>
      <c r="B959" s="54" t="s">
        <v>75</v>
      </c>
      <c r="C959" s="54">
        <f>C960+C964</f>
        <v>1345842</v>
      </c>
      <c r="D959" s="54">
        <f>D960+D964</f>
        <v>0</v>
      </c>
      <c r="E959" s="54">
        <f>E960+E964</f>
        <v>1345842</v>
      </c>
    </row>
    <row r="960" spans="1:5" ht="16.5" customHeight="1">
      <c r="A960" s="56"/>
      <c r="B960" s="53" t="s">
        <v>43</v>
      </c>
      <c r="C960" s="53">
        <f>C961+C963</f>
        <v>1221925</v>
      </c>
      <c r="D960" s="53">
        <f>D961+D963</f>
        <v>0</v>
      </c>
      <c r="E960" s="53">
        <f>E961+E963</f>
        <v>1221925</v>
      </c>
    </row>
    <row r="961" spans="1:5" ht="15" customHeight="1">
      <c r="A961" s="56"/>
      <c r="B961" s="53" t="s">
        <v>86</v>
      </c>
      <c r="C961" s="53">
        <v>1221925</v>
      </c>
      <c r="D961" s="53">
        <v>0</v>
      </c>
      <c r="E961" s="53">
        <f>C961+D961</f>
        <v>1221925</v>
      </c>
    </row>
    <row r="962" spans="1:5" ht="16.5" customHeight="1" hidden="1">
      <c r="A962" s="56"/>
      <c r="B962" s="53" t="s">
        <v>93</v>
      </c>
      <c r="C962" s="53">
        <v>0</v>
      </c>
      <c r="D962" s="53"/>
      <c r="E962" s="53">
        <f>C962+D962</f>
        <v>0</v>
      </c>
    </row>
    <row r="963" spans="1:5" ht="10.5" customHeight="1" hidden="1">
      <c r="A963" s="56"/>
      <c r="B963" s="53" t="s">
        <v>47</v>
      </c>
      <c r="C963" s="53">
        <v>0</v>
      </c>
      <c r="D963" s="53"/>
      <c r="E963" s="53">
        <f>C963+D963</f>
        <v>0</v>
      </c>
    </row>
    <row r="964" spans="1:5" ht="15.75" customHeight="1">
      <c r="A964" s="56"/>
      <c r="B964" s="53" t="s">
        <v>57</v>
      </c>
      <c r="C964" s="53">
        <v>123917</v>
      </c>
      <c r="D964" s="53">
        <v>0</v>
      </c>
      <c r="E964" s="53">
        <f>C964+D964</f>
        <v>123917</v>
      </c>
    </row>
    <row r="965" spans="1:5" ht="6.75" customHeight="1">
      <c r="A965" s="56"/>
      <c r="B965" s="53"/>
      <c r="C965" s="53"/>
      <c r="D965" s="53"/>
      <c r="E965" s="54"/>
    </row>
    <row r="966" spans="1:5" ht="16.5" customHeight="1">
      <c r="A966" s="93">
        <v>5.2</v>
      </c>
      <c r="B966" s="54" t="s">
        <v>164</v>
      </c>
      <c r="C966" s="53"/>
      <c r="D966" s="53"/>
      <c r="E966" s="54"/>
    </row>
    <row r="967" spans="1:5" ht="16.5" customHeight="1">
      <c r="A967" s="56"/>
      <c r="B967" s="54" t="s">
        <v>58</v>
      </c>
      <c r="C967" s="54">
        <f>C968+C972+C973</f>
        <v>63937</v>
      </c>
      <c r="D967" s="54">
        <f>D968+D972+D973</f>
        <v>0</v>
      </c>
      <c r="E967" s="54">
        <f>E968+E972+E973</f>
        <v>63937</v>
      </c>
    </row>
    <row r="968" spans="1:5" ht="12" customHeight="1">
      <c r="A968" s="56"/>
      <c r="B968" s="53" t="s">
        <v>144</v>
      </c>
      <c r="C968" s="53">
        <f>C969+C970</f>
        <v>53561</v>
      </c>
      <c r="D968" s="53">
        <f>D969+D970</f>
        <v>0</v>
      </c>
      <c r="E968" s="53">
        <f>E969+E970</f>
        <v>53561</v>
      </c>
    </row>
    <row r="969" spans="1:5" ht="16.5" customHeight="1">
      <c r="A969" s="56"/>
      <c r="B969" s="53" t="s">
        <v>162</v>
      </c>
      <c r="C969" s="53">
        <v>53561</v>
      </c>
      <c r="D969" s="53">
        <v>0</v>
      </c>
      <c r="E969" s="53">
        <f>C969+D969</f>
        <v>53561</v>
      </c>
    </row>
    <row r="970" spans="1:5" ht="0.75" customHeight="1">
      <c r="A970" s="56"/>
      <c r="B970" s="73" t="s">
        <v>156</v>
      </c>
      <c r="C970" s="55"/>
      <c r="D970" s="55"/>
      <c r="E970" s="54">
        <f>C970+D970</f>
        <v>0</v>
      </c>
    </row>
    <row r="971" spans="1:5" ht="1.5" customHeight="1">
      <c r="A971" s="56"/>
      <c r="B971" s="265" t="s">
        <v>473</v>
      </c>
      <c r="C971" s="55"/>
      <c r="D971" s="55"/>
      <c r="E971" s="54"/>
    </row>
    <row r="972" spans="1:5" ht="13.5" customHeight="1">
      <c r="A972" s="56"/>
      <c r="B972" s="53" t="s">
        <v>28</v>
      </c>
      <c r="C972" s="53">
        <v>10376</v>
      </c>
      <c r="D972" s="53">
        <v>0</v>
      </c>
      <c r="E972" s="53">
        <f>C972+D972</f>
        <v>10376</v>
      </c>
    </row>
    <row r="973" spans="1:5" ht="2.25" customHeight="1" hidden="1">
      <c r="A973" s="56"/>
      <c r="B973" s="53" t="s">
        <v>63</v>
      </c>
      <c r="C973" s="56"/>
      <c r="D973" s="56"/>
      <c r="E973" s="54">
        <f>C973+D973</f>
        <v>0</v>
      </c>
    </row>
    <row r="974" spans="1:5" ht="11.25" customHeight="1">
      <c r="A974" s="56"/>
      <c r="B974" s="53"/>
      <c r="C974" s="56"/>
      <c r="D974" s="56"/>
      <c r="E974" s="54"/>
    </row>
    <row r="975" spans="1:5" ht="16.5" customHeight="1">
      <c r="A975" s="56"/>
      <c r="B975" s="54" t="s">
        <v>75</v>
      </c>
      <c r="C975" s="54">
        <f>C976+C978</f>
        <v>63937</v>
      </c>
      <c r="D975" s="54">
        <f>D976+D978</f>
        <v>0</v>
      </c>
      <c r="E975" s="54">
        <f>E976+E978</f>
        <v>63937</v>
      </c>
    </row>
    <row r="976" spans="1:5" ht="16.5" customHeight="1">
      <c r="A976" s="56"/>
      <c r="B976" s="53" t="s">
        <v>43</v>
      </c>
      <c r="C976" s="53">
        <f>C977</f>
        <v>63937</v>
      </c>
      <c r="D976" s="53">
        <f>D977</f>
        <v>0</v>
      </c>
      <c r="E976" s="53">
        <f>E977</f>
        <v>63937</v>
      </c>
    </row>
    <row r="977" spans="1:5" ht="16.5" customHeight="1">
      <c r="A977" s="56"/>
      <c r="B977" s="53" t="s">
        <v>86</v>
      </c>
      <c r="C977" s="53">
        <v>63937</v>
      </c>
      <c r="D977" s="53">
        <v>0</v>
      </c>
      <c r="E977" s="53">
        <f>C977+D977</f>
        <v>63937</v>
      </c>
    </row>
    <row r="978" spans="1:5" ht="0.75" customHeight="1">
      <c r="A978" s="56"/>
      <c r="B978" s="53" t="s">
        <v>57</v>
      </c>
      <c r="C978" s="53">
        <v>0</v>
      </c>
      <c r="D978" s="53">
        <v>0</v>
      </c>
      <c r="E978" s="53">
        <f>C978+D978</f>
        <v>0</v>
      </c>
    </row>
    <row r="979" spans="1:5" ht="16.5" customHeight="1">
      <c r="A979" s="56"/>
      <c r="B979" s="53"/>
      <c r="C979" s="53"/>
      <c r="D979" s="53"/>
      <c r="E979" s="53"/>
    </row>
    <row r="980" spans="1:5" ht="16.5" customHeight="1">
      <c r="A980" s="57" t="s">
        <v>348</v>
      </c>
      <c r="B980" s="54" t="s">
        <v>349</v>
      </c>
      <c r="C980" s="53"/>
      <c r="D980" s="53"/>
      <c r="E980" s="54"/>
    </row>
    <row r="981" spans="1:5" ht="16.5" customHeight="1">
      <c r="A981" s="56"/>
      <c r="B981" s="54" t="s">
        <v>58</v>
      </c>
      <c r="C981" s="54">
        <f>C982+C989+C986+C990+C987+C988</f>
        <v>679</v>
      </c>
      <c r="D981" s="54">
        <f>D982+D989+D986+D990+D987+D988</f>
        <v>0</v>
      </c>
      <c r="E981" s="54">
        <f>E982+E989+E986+E990+E987+E988</f>
        <v>679</v>
      </c>
    </row>
    <row r="982" spans="1:5" ht="16.5" customHeight="1">
      <c r="A982" s="56"/>
      <c r="B982" s="53" t="s">
        <v>144</v>
      </c>
      <c r="C982" s="53">
        <f>C983+C984+C985</f>
        <v>136</v>
      </c>
      <c r="D982" s="53">
        <f>D983+D984+D985</f>
        <v>0</v>
      </c>
      <c r="E982" s="53">
        <f>E983+E984+E985</f>
        <v>136</v>
      </c>
    </row>
    <row r="983" spans="1:5" ht="18.75" customHeight="1">
      <c r="A983" s="261"/>
      <c r="B983" s="53" t="s">
        <v>162</v>
      </c>
      <c r="C983" s="53">
        <v>136</v>
      </c>
      <c r="D983" s="53">
        <v>0</v>
      </c>
      <c r="E983" s="53">
        <f aca="true" t="shared" si="25" ref="E983:E990">C983+D983</f>
        <v>136</v>
      </c>
    </row>
    <row r="984" spans="1:5" ht="22.5" customHeight="1" hidden="1">
      <c r="A984" s="56"/>
      <c r="B984" s="73" t="s">
        <v>156</v>
      </c>
      <c r="C984" s="55"/>
      <c r="D984" s="55"/>
      <c r="E984" s="53">
        <f t="shared" si="25"/>
        <v>0</v>
      </c>
    </row>
    <row r="985" spans="1:5" ht="23.25" customHeight="1" hidden="1">
      <c r="A985" s="56"/>
      <c r="B985" s="265" t="s">
        <v>473</v>
      </c>
      <c r="C985" s="55"/>
      <c r="D985" s="55"/>
      <c r="E985" s="53"/>
    </row>
    <row r="986" spans="1:5" ht="27.75" customHeight="1" hidden="1">
      <c r="A986" s="56"/>
      <c r="B986" s="134" t="s">
        <v>65</v>
      </c>
      <c r="C986" s="53"/>
      <c r="D986" s="53"/>
      <c r="E986" s="53">
        <f t="shared" si="25"/>
        <v>0</v>
      </c>
    </row>
    <row r="987" spans="1:5" ht="24.75" customHeight="1" hidden="1">
      <c r="A987" s="56"/>
      <c r="B987" s="134" t="s">
        <v>17</v>
      </c>
      <c r="C987" s="53">
        <v>0</v>
      </c>
      <c r="D987" s="53">
        <v>0</v>
      </c>
      <c r="E987" s="53">
        <f t="shared" si="25"/>
        <v>0</v>
      </c>
    </row>
    <row r="988" spans="1:5" ht="12" customHeight="1">
      <c r="A988" s="56"/>
      <c r="B988" s="134" t="s">
        <v>83</v>
      </c>
      <c r="C988" s="53">
        <v>543</v>
      </c>
      <c r="D988" s="53">
        <v>0</v>
      </c>
      <c r="E988" s="53">
        <f t="shared" si="25"/>
        <v>543</v>
      </c>
    </row>
    <row r="989" spans="1:5" ht="23.25" customHeight="1" hidden="1">
      <c r="A989" s="56"/>
      <c r="B989" s="53" t="s">
        <v>77</v>
      </c>
      <c r="C989" s="53">
        <v>0</v>
      </c>
      <c r="D989" s="53"/>
      <c r="E989" s="53">
        <f t="shared" si="25"/>
        <v>0</v>
      </c>
    </row>
    <row r="990" spans="1:5" ht="18.75" customHeight="1" hidden="1">
      <c r="A990" s="56"/>
      <c r="B990" s="53" t="s">
        <v>63</v>
      </c>
      <c r="C990" s="56"/>
      <c r="D990" s="56"/>
      <c r="E990" s="53">
        <f t="shared" si="25"/>
        <v>0</v>
      </c>
    </row>
    <row r="991" spans="1:5" ht="8.25" customHeight="1">
      <c r="A991" s="56"/>
      <c r="B991" s="53"/>
      <c r="C991" s="56"/>
      <c r="D991" s="56"/>
      <c r="E991" s="54"/>
    </row>
    <row r="992" spans="1:5" ht="18.75" customHeight="1">
      <c r="A992" s="56"/>
      <c r="B992" s="54" t="s">
        <v>75</v>
      </c>
      <c r="C992" s="54">
        <f>C993+C995</f>
        <v>679</v>
      </c>
      <c r="D992" s="54">
        <f>D993+D995</f>
        <v>0</v>
      </c>
      <c r="E992" s="54">
        <f>E993+E995</f>
        <v>679</v>
      </c>
    </row>
    <row r="993" spans="1:5" ht="16.5" customHeight="1">
      <c r="A993" s="56"/>
      <c r="B993" s="53" t="s">
        <v>43</v>
      </c>
      <c r="C993" s="53">
        <f>C994</f>
        <v>679</v>
      </c>
      <c r="D993" s="53">
        <f>D994</f>
        <v>0</v>
      </c>
      <c r="E993" s="53">
        <f>E994</f>
        <v>679</v>
      </c>
    </row>
    <row r="994" spans="1:5" ht="15.75" customHeight="1">
      <c r="A994" s="56"/>
      <c r="B994" s="53" t="s">
        <v>86</v>
      </c>
      <c r="C994" s="53">
        <v>679</v>
      </c>
      <c r="D994" s="53">
        <v>0</v>
      </c>
      <c r="E994" s="53">
        <f>C994+D994</f>
        <v>679</v>
      </c>
    </row>
    <row r="995" spans="1:5" ht="2.25" customHeight="1" hidden="1">
      <c r="A995" s="56"/>
      <c r="B995" s="53" t="s">
        <v>57</v>
      </c>
      <c r="C995" s="53">
        <v>0</v>
      </c>
      <c r="D995" s="53">
        <v>0</v>
      </c>
      <c r="E995" s="53">
        <f>C995+D995</f>
        <v>0</v>
      </c>
    </row>
    <row r="996" spans="1:5" ht="16.5" customHeight="1">
      <c r="A996" s="56"/>
      <c r="B996" s="53"/>
      <c r="C996" s="53"/>
      <c r="D996" s="53"/>
      <c r="E996" s="53"/>
    </row>
    <row r="997" spans="1:5" ht="18.75" customHeight="1">
      <c r="A997" s="93" t="s">
        <v>165</v>
      </c>
      <c r="B997" s="59" t="s">
        <v>336</v>
      </c>
      <c r="C997" s="53"/>
      <c r="D997" s="53"/>
      <c r="E997" s="54"/>
    </row>
    <row r="998" spans="1:5" ht="16.5" customHeight="1">
      <c r="A998" s="56"/>
      <c r="B998" s="54" t="s">
        <v>58</v>
      </c>
      <c r="C998" s="54">
        <f>C999+C1002+C1004+C1003</f>
        <v>231289</v>
      </c>
      <c r="D998" s="54">
        <f>D999+D1002+D1004+D1003</f>
        <v>0</v>
      </c>
      <c r="E998" s="54">
        <f>E999+E1002+E1004+E1003</f>
        <v>231289</v>
      </c>
    </row>
    <row r="999" spans="1:5" ht="16.5" customHeight="1">
      <c r="A999" s="56"/>
      <c r="B999" s="53" t="s">
        <v>147</v>
      </c>
      <c r="C999" s="53">
        <f>C1000+C1001</f>
        <v>218594</v>
      </c>
      <c r="D999" s="53">
        <f>D1000+D1001</f>
        <v>0</v>
      </c>
      <c r="E999" s="53">
        <f>E1000+E1001</f>
        <v>218594</v>
      </c>
    </row>
    <row r="1000" spans="1:5" ht="16.5" customHeight="1">
      <c r="A1000" s="56"/>
      <c r="B1000" s="53" t="s">
        <v>145</v>
      </c>
      <c r="C1000" s="53">
        <v>218594</v>
      </c>
      <c r="D1000" s="53">
        <v>0</v>
      </c>
      <c r="E1000" s="53">
        <f>C1000+D1000</f>
        <v>218594</v>
      </c>
    </row>
    <row r="1001" spans="1:5" ht="0.75" customHeight="1">
      <c r="A1001" s="56"/>
      <c r="B1001" s="265" t="s">
        <v>473</v>
      </c>
      <c r="C1001" s="53"/>
      <c r="D1001" s="53"/>
      <c r="E1001" s="53"/>
    </row>
    <row r="1002" spans="1:5" ht="16.5" customHeight="1">
      <c r="A1002" s="56"/>
      <c r="B1002" s="53" t="s">
        <v>148</v>
      </c>
      <c r="C1002" s="53">
        <v>12000</v>
      </c>
      <c r="D1002" s="53">
        <v>0</v>
      </c>
      <c r="E1002" s="53">
        <f>C1002+D1002</f>
        <v>12000</v>
      </c>
    </row>
    <row r="1003" spans="1:5" ht="18" customHeight="1">
      <c r="A1003" s="56"/>
      <c r="B1003" s="53" t="s">
        <v>33</v>
      </c>
      <c r="C1003" s="53">
        <v>695</v>
      </c>
      <c r="D1003" s="53">
        <v>0</v>
      </c>
      <c r="E1003" s="53">
        <f>C1003+D1003</f>
        <v>695</v>
      </c>
    </row>
    <row r="1004" spans="1:5" ht="0.75" customHeight="1">
      <c r="A1004" s="56"/>
      <c r="B1004" s="53" t="s">
        <v>102</v>
      </c>
      <c r="C1004" s="53">
        <v>0</v>
      </c>
      <c r="D1004" s="53">
        <v>0</v>
      </c>
      <c r="E1004" s="53">
        <f>C1004+D1004</f>
        <v>0</v>
      </c>
    </row>
    <row r="1005" spans="1:5" ht="16.5" customHeight="1">
      <c r="A1005" s="56"/>
      <c r="B1005" s="53"/>
      <c r="C1005" s="53"/>
      <c r="D1005" s="53"/>
      <c r="E1005" s="54"/>
    </row>
    <row r="1006" spans="1:5" ht="16.5" customHeight="1">
      <c r="A1006" s="56"/>
      <c r="B1006" s="54" t="s">
        <v>75</v>
      </c>
      <c r="C1006" s="54">
        <f>C1007+C1009</f>
        <v>231289</v>
      </c>
      <c r="D1006" s="54">
        <f>D1007+D1009</f>
        <v>0</v>
      </c>
      <c r="E1006" s="54">
        <f>E1007+E1009</f>
        <v>231289</v>
      </c>
    </row>
    <row r="1007" spans="1:5" ht="16.5" customHeight="1">
      <c r="A1007" s="56"/>
      <c r="B1007" s="53" t="s">
        <v>43</v>
      </c>
      <c r="C1007" s="53">
        <f>C1008</f>
        <v>223655</v>
      </c>
      <c r="D1007" s="53">
        <f>D1008</f>
        <v>0</v>
      </c>
      <c r="E1007" s="53">
        <f>E1008</f>
        <v>223655</v>
      </c>
    </row>
    <row r="1008" spans="1:5" ht="16.5" customHeight="1">
      <c r="A1008" s="56"/>
      <c r="B1008" s="53" t="s">
        <v>86</v>
      </c>
      <c r="C1008" s="53">
        <v>223655</v>
      </c>
      <c r="D1008" s="53">
        <v>0</v>
      </c>
      <c r="E1008" s="53">
        <f>C1008+D1008</f>
        <v>223655</v>
      </c>
    </row>
    <row r="1009" spans="1:5" ht="16.5" customHeight="1">
      <c r="A1009" s="56"/>
      <c r="B1009" s="53" t="s">
        <v>57</v>
      </c>
      <c r="C1009" s="53">
        <v>7634</v>
      </c>
      <c r="D1009" s="53">
        <v>0</v>
      </c>
      <c r="E1009" s="53">
        <f>C1009+D1009</f>
        <v>7634</v>
      </c>
    </row>
    <row r="1010" spans="1:5" ht="11.25" customHeight="1">
      <c r="A1010" s="56"/>
      <c r="B1010" s="53"/>
      <c r="C1010" s="53"/>
      <c r="D1010" s="53"/>
      <c r="E1010" s="53"/>
    </row>
    <row r="1011" spans="1:5" ht="16.5" customHeight="1" hidden="1">
      <c r="A1011" s="57" t="s">
        <v>370</v>
      </c>
      <c r="B1011" s="59" t="s">
        <v>371</v>
      </c>
      <c r="C1011" s="53"/>
      <c r="D1011" s="53"/>
      <c r="E1011" s="53"/>
    </row>
    <row r="1012" spans="1:5" ht="16.5" customHeight="1" hidden="1">
      <c r="A1012" s="56"/>
      <c r="B1012" s="54" t="s">
        <v>58</v>
      </c>
      <c r="C1012" s="54">
        <f>C1013+C1015</f>
        <v>0</v>
      </c>
      <c r="D1012" s="54">
        <f>D1013+D1015</f>
        <v>0</v>
      </c>
      <c r="E1012" s="54">
        <f>E1013+E1015</f>
        <v>0</v>
      </c>
    </row>
    <row r="1013" spans="1:5" ht="16.5" customHeight="1" hidden="1">
      <c r="A1013" s="56"/>
      <c r="B1013" s="53" t="s">
        <v>147</v>
      </c>
      <c r="C1013" s="53">
        <f>C1014</f>
        <v>0</v>
      </c>
      <c r="D1013" s="53">
        <f>D1014</f>
        <v>0</v>
      </c>
      <c r="E1013" s="53">
        <f>E1014</f>
        <v>0</v>
      </c>
    </row>
    <row r="1014" spans="1:5" ht="16.5" customHeight="1" hidden="1">
      <c r="A1014" s="56"/>
      <c r="B1014" s="53" t="s">
        <v>145</v>
      </c>
      <c r="C1014" s="53">
        <v>0</v>
      </c>
      <c r="D1014" s="53">
        <v>0</v>
      </c>
      <c r="E1014" s="53">
        <f>C1014+D1014</f>
        <v>0</v>
      </c>
    </row>
    <row r="1015" spans="1:5" ht="16.5" customHeight="1" hidden="1">
      <c r="A1015" s="56"/>
      <c r="B1015" s="53" t="s">
        <v>102</v>
      </c>
      <c r="C1015" s="53"/>
      <c r="D1015" s="53"/>
      <c r="E1015" s="54">
        <f>C1015+D1015</f>
        <v>0</v>
      </c>
    </row>
    <row r="1016" spans="1:5" ht="16.5" customHeight="1" hidden="1">
      <c r="A1016" s="56"/>
      <c r="B1016" s="53"/>
      <c r="C1016" s="53"/>
      <c r="D1016" s="53"/>
      <c r="E1016" s="54"/>
    </row>
    <row r="1017" spans="1:5" ht="16.5" customHeight="1" hidden="1">
      <c r="A1017" s="56"/>
      <c r="B1017" s="54" t="s">
        <v>75</v>
      </c>
      <c r="C1017" s="54">
        <f>C1018+C1020</f>
        <v>0</v>
      </c>
      <c r="D1017" s="54">
        <f>D1018+D1020</f>
        <v>0</v>
      </c>
      <c r="E1017" s="54">
        <f>E1018+E1020</f>
        <v>0</v>
      </c>
    </row>
    <row r="1018" spans="1:5" ht="16.5" customHeight="1" hidden="1">
      <c r="A1018" s="56"/>
      <c r="B1018" s="53" t="s">
        <v>43</v>
      </c>
      <c r="C1018" s="53">
        <f>C1019</f>
        <v>0</v>
      </c>
      <c r="D1018" s="53">
        <f>D1019</f>
        <v>0</v>
      </c>
      <c r="E1018" s="53">
        <f>E1019</f>
        <v>0</v>
      </c>
    </row>
    <row r="1019" spans="1:5" ht="16.5" customHeight="1" hidden="1">
      <c r="A1019" s="56"/>
      <c r="B1019" s="53" t="s">
        <v>487</v>
      </c>
      <c r="C1019" s="53">
        <v>0</v>
      </c>
      <c r="D1019" s="53">
        <v>0</v>
      </c>
      <c r="E1019" s="53">
        <f>C1019+D1019</f>
        <v>0</v>
      </c>
    </row>
    <row r="1020" spans="1:5" ht="16.5" customHeight="1" hidden="1">
      <c r="A1020" s="56"/>
      <c r="B1020" s="53" t="s">
        <v>57</v>
      </c>
      <c r="C1020" s="53"/>
      <c r="D1020" s="53"/>
      <c r="E1020" s="53">
        <f>C1020+D1020</f>
        <v>0</v>
      </c>
    </row>
    <row r="1021" spans="1:5" ht="16.5" customHeight="1" hidden="1">
      <c r="A1021" s="56"/>
      <c r="B1021" s="53"/>
      <c r="C1021" s="53"/>
      <c r="D1021" s="53"/>
      <c r="E1021" s="54"/>
    </row>
    <row r="1022" spans="1:5" ht="16.5" customHeight="1">
      <c r="A1022" s="57" t="s">
        <v>166</v>
      </c>
      <c r="B1022" s="54" t="s">
        <v>167</v>
      </c>
      <c r="C1022" s="53"/>
      <c r="D1022" s="53"/>
      <c r="E1022" s="53"/>
    </row>
    <row r="1023" spans="1:5" ht="16.5" customHeight="1">
      <c r="A1023" s="57"/>
      <c r="B1023" s="54" t="s">
        <v>58</v>
      </c>
      <c r="C1023" s="54">
        <f>C1024+C1028+C1027</f>
        <v>78892</v>
      </c>
      <c r="D1023" s="54">
        <f>D1024+D1028+D1027</f>
        <v>0</v>
      </c>
      <c r="E1023" s="54">
        <f>E1024+E1028+E1027</f>
        <v>78892</v>
      </c>
    </row>
    <row r="1024" spans="1:5" ht="16.5" customHeight="1">
      <c r="A1024" s="57"/>
      <c r="B1024" s="53" t="s">
        <v>147</v>
      </c>
      <c r="C1024" s="53">
        <f>C1025+C1026</f>
        <v>57362</v>
      </c>
      <c r="D1024" s="53">
        <f>D1025+D1026</f>
        <v>0</v>
      </c>
      <c r="E1024" s="53">
        <f>E1025+E1026</f>
        <v>57362</v>
      </c>
    </row>
    <row r="1025" spans="1:5" ht="14.25" customHeight="1">
      <c r="A1025" s="57"/>
      <c r="B1025" s="53" t="s">
        <v>145</v>
      </c>
      <c r="C1025" s="53">
        <v>57362</v>
      </c>
      <c r="D1025" s="53">
        <v>0</v>
      </c>
      <c r="E1025" s="53">
        <f>C1025+D1025</f>
        <v>57362</v>
      </c>
    </row>
    <row r="1026" spans="1:5" ht="0.75" customHeight="1">
      <c r="A1026" s="57"/>
      <c r="B1026" s="265" t="s">
        <v>474</v>
      </c>
      <c r="C1026" s="53"/>
      <c r="D1026" s="53"/>
      <c r="E1026" s="53"/>
    </row>
    <row r="1027" spans="1:5" ht="15.75" customHeight="1">
      <c r="A1027" s="57"/>
      <c r="B1027" s="53" t="s">
        <v>28</v>
      </c>
      <c r="C1027" s="53">
        <v>21530</v>
      </c>
      <c r="D1027" s="53"/>
      <c r="E1027" s="53">
        <f>C1027+D1027</f>
        <v>21530</v>
      </c>
    </row>
    <row r="1028" spans="1:5" ht="15" customHeight="1">
      <c r="A1028" s="57"/>
      <c r="B1028" s="53" t="s">
        <v>102</v>
      </c>
      <c r="C1028" s="53"/>
      <c r="D1028" s="53"/>
      <c r="E1028" s="54"/>
    </row>
    <row r="1029" spans="1:5" ht="18.75" customHeight="1">
      <c r="A1029" s="57"/>
      <c r="B1029" s="53"/>
      <c r="C1029" s="53"/>
      <c r="D1029" s="53"/>
      <c r="E1029" s="54"/>
    </row>
    <row r="1030" spans="1:5" ht="16.5" customHeight="1">
      <c r="A1030" s="57"/>
      <c r="B1030" s="54" t="s">
        <v>75</v>
      </c>
      <c r="C1030" s="54">
        <f>C1031+C1033</f>
        <v>78892</v>
      </c>
      <c r="D1030" s="54">
        <f>D1031+D1033</f>
        <v>0</v>
      </c>
      <c r="E1030" s="54">
        <f>E1031+E1033</f>
        <v>78892</v>
      </c>
    </row>
    <row r="1031" spans="1:5" ht="11.25" customHeight="1">
      <c r="A1031" s="57"/>
      <c r="B1031" s="53" t="s">
        <v>43</v>
      </c>
      <c r="C1031" s="53">
        <f>C1032</f>
        <v>78892</v>
      </c>
      <c r="D1031" s="53">
        <f>D1032</f>
        <v>0</v>
      </c>
      <c r="E1031" s="53">
        <f>E1032</f>
        <v>78892</v>
      </c>
    </row>
    <row r="1032" spans="1:5" ht="15.75" customHeight="1">
      <c r="A1032" s="57"/>
      <c r="B1032" s="53" t="s">
        <v>487</v>
      </c>
      <c r="C1032" s="53">
        <v>78892</v>
      </c>
      <c r="D1032" s="53">
        <v>0</v>
      </c>
      <c r="E1032" s="53">
        <f>C1032+D1032</f>
        <v>78892</v>
      </c>
    </row>
    <row r="1033" spans="1:5" ht="15.75" customHeight="1">
      <c r="A1033" s="57"/>
      <c r="B1033" s="53" t="s">
        <v>57</v>
      </c>
      <c r="C1033" s="53">
        <v>0</v>
      </c>
      <c r="D1033" s="53">
        <v>0</v>
      </c>
      <c r="E1033" s="53">
        <f>C1033+D1033</f>
        <v>0</v>
      </c>
    </row>
    <row r="1034" spans="1:5" ht="17.25" customHeight="1" hidden="1">
      <c r="A1034" s="57"/>
      <c r="B1034" s="53"/>
      <c r="C1034" s="53"/>
      <c r="D1034" s="53"/>
      <c r="E1034" s="53"/>
    </row>
    <row r="1035" spans="1:5" ht="16.5" customHeight="1" hidden="1">
      <c r="A1035" s="141" t="s">
        <v>332</v>
      </c>
      <c r="B1035" s="54" t="s">
        <v>333</v>
      </c>
      <c r="C1035" s="53"/>
      <c r="D1035" s="53"/>
      <c r="E1035" s="54"/>
    </row>
    <row r="1036" spans="1:5" ht="16.5" customHeight="1" hidden="1">
      <c r="A1036" s="56"/>
      <c r="B1036" s="54" t="s">
        <v>58</v>
      </c>
      <c r="C1036" s="54">
        <f>C1037+C1040+C1041</f>
        <v>0</v>
      </c>
      <c r="D1036" s="54">
        <f>D1037+D1040+D1041</f>
        <v>0</v>
      </c>
      <c r="E1036" s="54">
        <f>E1037+E1040+E1041</f>
        <v>0</v>
      </c>
    </row>
    <row r="1037" spans="1:5" ht="16.5" customHeight="1" hidden="1">
      <c r="A1037" s="56"/>
      <c r="B1037" s="53" t="s">
        <v>144</v>
      </c>
      <c r="C1037" s="53">
        <f>C1038+C1039</f>
        <v>0</v>
      </c>
      <c r="D1037" s="53">
        <f>D1038+D1039</f>
        <v>0</v>
      </c>
      <c r="E1037" s="53">
        <f>E1038+E1039</f>
        <v>0</v>
      </c>
    </row>
    <row r="1038" spans="1:5" ht="12.75" customHeight="1" hidden="1">
      <c r="A1038" s="56"/>
      <c r="B1038" s="53" t="s">
        <v>162</v>
      </c>
      <c r="C1038" s="53">
        <v>0</v>
      </c>
      <c r="D1038" s="53">
        <v>0</v>
      </c>
      <c r="E1038" s="53">
        <f>C1038+D1038</f>
        <v>0</v>
      </c>
    </row>
    <row r="1039" spans="1:5" ht="16.5" customHeight="1" hidden="1">
      <c r="A1039" s="56"/>
      <c r="B1039" s="73" t="s">
        <v>156</v>
      </c>
      <c r="C1039" s="55"/>
      <c r="D1039" s="55"/>
      <c r="E1039" s="54">
        <f>C1039+D1039</f>
        <v>0</v>
      </c>
    </row>
    <row r="1040" spans="1:5" ht="16.5" customHeight="1" hidden="1">
      <c r="A1040" s="56"/>
      <c r="B1040" s="53" t="s">
        <v>163</v>
      </c>
      <c r="C1040" s="53">
        <v>0</v>
      </c>
      <c r="D1040" s="53"/>
      <c r="E1040" s="54">
        <f>C1040+D1040</f>
        <v>0</v>
      </c>
    </row>
    <row r="1041" spans="1:5" ht="16.5" customHeight="1" hidden="1">
      <c r="A1041" s="56"/>
      <c r="B1041" s="53" t="s">
        <v>63</v>
      </c>
      <c r="C1041" s="56"/>
      <c r="D1041" s="56"/>
      <c r="E1041" s="54">
        <f>C1041+D1041</f>
        <v>0</v>
      </c>
    </row>
    <row r="1042" spans="1:5" ht="12.75" customHeight="1" hidden="1">
      <c r="A1042" s="56"/>
      <c r="B1042" s="53"/>
      <c r="C1042" s="56"/>
      <c r="D1042" s="56"/>
      <c r="E1042" s="54"/>
    </row>
    <row r="1043" spans="1:5" ht="11.25" customHeight="1" hidden="1">
      <c r="A1043" s="56"/>
      <c r="B1043" s="54" t="s">
        <v>75</v>
      </c>
      <c r="C1043" s="54">
        <f>C1044+C1046</f>
        <v>0</v>
      </c>
      <c r="D1043" s="54">
        <f>D1044+D1046</f>
        <v>0</v>
      </c>
      <c r="E1043" s="54">
        <f>E1044+E1046</f>
        <v>0</v>
      </c>
    </row>
    <row r="1044" spans="1:5" ht="12.75" hidden="1">
      <c r="A1044" s="56"/>
      <c r="B1044" s="53" t="s">
        <v>43</v>
      </c>
      <c r="C1044" s="53">
        <f>C1045</f>
        <v>0</v>
      </c>
      <c r="D1044" s="53">
        <f>D1045</f>
        <v>0</v>
      </c>
      <c r="E1044" s="53">
        <f>E1045</f>
        <v>0</v>
      </c>
    </row>
    <row r="1045" spans="1:5" ht="12.75" hidden="1">
      <c r="A1045" s="56"/>
      <c r="B1045" s="53" t="s">
        <v>86</v>
      </c>
      <c r="C1045" s="53">
        <v>0</v>
      </c>
      <c r="D1045" s="53">
        <v>0</v>
      </c>
      <c r="E1045" s="53">
        <f>C1045+D1045</f>
        <v>0</v>
      </c>
    </row>
    <row r="1046" spans="1:5" ht="5.25" customHeight="1" hidden="1">
      <c r="A1046" s="56"/>
      <c r="B1046" s="53" t="s">
        <v>57</v>
      </c>
      <c r="C1046" s="53">
        <v>0</v>
      </c>
      <c r="D1046" s="53">
        <v>0</v>
      </c>
      <c r="E1046" s="53">
        <f>C1046+D1046</f>
        <v>0</v>
      </c>
    </row>
    <row r="1047" spans="1:5" ht="12.75">
      <c r="A1047" s="57"/>
      <c r="B1047" s="53"/>
      <c r="C1047" s="53"/>
      <c r="D1047" s="53"/>
      <c r="E1047" s="54"/>
    </row>
    <row r="1048" spans="1:5" ht="12.75">
      <c r="A1048" s="57" t="s">
        <v>168</v>
      </c>
      <c r="B1048" s="54" t="s">
        <v>169</v>
      </c>
      <c r="C1048" s="53"/>
      <c r="D1048" s="53"/>
      <c r="E1048" s="54"/>
    </row>
    <row r="1049" spans="1:5" ht="12.75" customHeight="1">
      <c r="A1049" s="57"/>
      <c r="B1049" s="54" t="s">
        <v>58</v>
      </c>
      <c r="C1049" s="54">
        <f>C1050+C1054+C1053</f>
        <v>338135</v>
      </c>
      <c r="D1049" s="54">
        <f>D1050+D1054+D1053</f>
        <v>0</v>
      </c>
      <c r="E1049" s="54">
        <f>E1050+E1054+E1053</f>
        <v>338135</v>
      </c>
    </row>
    <row r="1050" spans="1:5" ht="12.75">
      <c r="A1050" s="57"/>
      <c r="B1050" s="53" t="s">
        <v>147</v>
      </c>
      <c r="C1050" s="53">
        <f>C1051+C1052</f>
        <v>304448</v>
      </c>
      <c r="D1050" s="53">
        <f>D1051+D1052</f>
        <v>0</v>
      </c>
      <c r="E1050" s="53">
        <f>E1051+E1052</f>
        <v>304448</v>
      </c>
    </row>
    <row r="1051" spans="1:5" ht="14.25" customHeight="1">
      <c r="A1051" s="57"/>
      <c r="B1051" s="53" t="s">
        <v>145</v>
      </c>
      <c r="C1051" s="53">
        <v>304448</v>
      </c>
      <c r="D1051" s="53">
        <v>0</v>
      </c>
      <c r="E1051" s="53">
        <f>C1051+D1051</f>
        <v>304448</v>
      </c>
    </row>
    <row r="1052" spans="1:5" ht="1.5" customHeight="1">
      <c r="A1052" s="57"/>
      <c r="B1052" s="265" t="s">
        <v>474</v>
      </c>
      <c r="C1052" s="53"/>
      <c r="D1052" s="53"/>
      <c r="E1052" s="53"/>
    </row>
    <row r="1053" spans="1:5" ht="13.5" customHeight="1">
      <c r="A1053" s="57"/>
      <c r="B1053" s="53" t="s">
        <v>28</v>
      </c>
      <c r="C1053" s="53">
        <v>33687</v>
      </c>
      <c r="D1053" s="53"/>
      <c r="E1053" s="53">
        <f>C1053+D1053</f>
        <v>33687</v>
      </c>
    </row>
    <row r="1054" spans="1:5" ht="16.5" customHeight="1">
      <c r="A1054" s="57"/>
      <c r="B1054" s="53" t="s">
        <v>102</v>
      </c>
      <c r="C1054" s="53">
        <v>0</v>
      </c>
      <c r="D1054" s="53"/>
      <c r="E1054" s="53">
        <f>C1054+D1054</f>
        <v>0</v>
      </c>
    </row>
    <row r="1055" spans="1:5" ht="12.75">
      <c r="A1055" s="57"/>
      <c r="B1055" s="53"/>
      <c r="C1055" s="53"/>
      <c r="D1055" s="53"/>
      <c r="E1055" s="54"/>
    </row>
    <row r="1056" spans="1:5" ht="12.75">
      <c r="A1056" s="57"/>
      <c r="B1056" s="54" t="s">
        <v>75</v>
      </c>
      <c r="C1056" s="54">
        <f>C1057+C1059</f>
        <v>338135</v>
      </c>
      <c r="D1056" s="54">
        <f>D1057+D1059</f>
        <v>0</v>
      </c>
      <c r="E1056" s="54">
        <f>E1057+E1059</f>
        <v>338135</v>
      </c>
    </row>
    <row r="1057" spans="1:5" ht="12.75">
      <c r="A1057" s="57"/>
      <c r="B1057" s="53" t="s">
        <v>43</v>
      </c>
      <c r="C1057" s="53">
        <f>C1058</f>
        <v>330728</v>
      </c>
      <c r="D1057" s="53">
        <f>D1058</f>
        <v>0</v>
      </c>
      <c r="E1057" s="53">
        <f>E1058</f>
        <v>330728</v>
      </c>
    </row>
    <row r="1058" spans="1:5" ht="12.75">
      <c r="A1058" s="57"/>
      <c r="B1058" s="53" t="s">
        <v>487</v>
      </c>
      <c r="C1058" s="53">
        <v>330728</v>
      </c>
      <c r="D1058" s="53">
        <v>0</v>
      </c>
      <c r="E1058" s="53">
        <f>C1058+D1058</f>
        <v>330728</v>
      </c>
    </row>
    <row r="1059" spans="1:5" ht="12.75">
      <c r="A1059" s="57"/>
      <c r="B1059" s="53" t="s">
        <v>57</v>
      </c>
      <c r="C1059" s="53">
        <v>7407</v>
      </c>
      <c r="D1059" s="53">
        <v>0</v>
      </c>
      <c r="E1059" s="53">
        <f>C1059+D1059</f>
        <v>7407</v>
      </c>
    </row>
    <row r="1060" spans="1:5" ht="12.75">
      <c r="A1060" s="57"/>
      <c r="B1060" s="53"/>
      <c r="C1060" s="53"/>
      <c r="D1060" s="53"/>
      <c r="E1060" s="54"/>
    </row>
    <row r="1061" spans="1:5" ht="12.75">
      <c r="A1061" s="93">
        <v>6.1</v>
      </c>
      <c r="B1061" s="54" t="s">
        <v>170</v>
      </c>
      <c r="C1061" s="53"/>
      <c r="D1061" s="53"/>
      <c r="E1061" s="54"/>
    </row>
    <row r="1062" spans="1:5" ht="12.75">
      <c r="A1062" s="57"/>
      <c r="B1062" s="54" t="s">
        <v>58</v>
      </c>
      <c r="C1062" s="54">
        <f>C1063+C1069+C1070+C1067+C1068+C1066</f>
        <v>860308</v>
      </c>
      <c r="D1062" s="54">
        <f>D1063+D1069+D1070+D1067+D1068+D1066</f>
        <v>70261</v>
      </c>
      <c r="E1062" s="54">
        <f>E1063+E1069+E1070+E1067+E1068+E1066</f>
        <v>930569</v>
      </c>
    </row>
    <row r="1063" spans="1:5" ht="12.75">
      <c r="A1063" s="57"/>
      <c r="B1063" s="53" t="s">
        <v>147</v>
      </c>
      <c r="C1063" s="53">
        <f>C1064+C1065</f>
        <v>-340008</v>
      </c>
      <c r="D1063" s="53">
        <f>D1064+D1065</f>
        <v>70261</v>
      </c>
      <c r="E1063" s="53">
        <f>E1064+E1065</f>
        <v>-269747</v>
      </c>
    </row>
    <row r="1064" spans="1:5" ht="12.75" customHeight="1">
      <c r="A1064" s="57"/>
      <c r="B1064" s="53" t="s">
        <v>145</v>
      </c>
      <c r="C1064" s="53">
        <v>-340008</v>
      </c>
      <c r="D1064" s="53">
        <v>70261</v>
      </c>
      <c r="E1064" s="53">
        <f aca="true" t="shared" si="26" ref="E1064:E1071">C1064+D1064</f>
        <v>-269747</v>
      </c>
    </row>
    <row r="1065" spans="1:5" ht="25.5" hidden="1">
      <c r="A1065" s="57"/>
      <c r="B1065" s="265" t="s">
        <v>474</v>
      </c>
      <c r="C1065" s="53"/>
      <c r="D1065" s="53"/>
      <c r="E1065" s="53"/>
    </row>
    <row r="1066" spans="1:5" ht="16.5" customHeight="1">
      <c r="A1066" s="57"/>
      <c r="B1066" s="248" t="s">
        <v>412</v>
      </c>
      <c r="C1066" s="53">
        <v>550</v>
      </c>
      <c r="D1066" s="53">
        <v>0</v>
      </c>
      <c r="E1066" s="53">
        <f t="shared" si="26"/>
        <v>550</v>
      </c>
    </row>
    <row r="1067" spans="1:5" ht="12.75">
      <c r="A1067" s="57"/>
      <c r="B1067" s="53" t="s">
        <v>33</v>
      </c>
      <c r="C1067" s="53">
        <v>22659</v>
      </c>
      <c r="D1067" s="53">
        <v>0</v>
      </c>
      <c r="E1067" s="53">
        <f t="shared" si="26"/>
        <v>22659</v>
      </c>
    </row>
    <row r="1068" spans="1:5" ht="12.75">
      <c r="A1068" s="57"/>
      <c r="B1068" s="53" t="s">
        <v>28</v>
      </c>
      <c r="C1068" s="53">
        <v>960164</v>
      </c>
      <c r="D1068" s="53">
        <v>0</v>
      </c>
      <c r="E1068" s="53">
        <f t="shared" si="26"/>
        <v>960164</v>
      </c>
    </row>
    <row r="1069" spans="1:5" ht="12.75">
      <c r="A1069" s="57"/>
      <c r="B1069" s="53" t="s">
        <v>26</v>
      </c>
      <c r="C1069" s="53">
        <v>88020</v>
      </c>
      <c r="D1069" s="53">
        <v>0</v>
      </c>
      <c r="E1069" s="53">
        <f t="shared" si="26"/>
        <v>88020</v>
      </c>
    </row>
    <row r="1070" spans="1:5" ht="12.75" customHeight="1">
      <c r="A1070" s="57"/>
      <c r="B1070" s="53" t="s">
        <v>102</v>
      </c>
      <c r="C1070" s="53">
        <v>128923</v>
      </c>
      <c r="D1070" s="53"/>
      <c r="E1070" s="53">
        <f t="shared" si="26"/>
        <v>128923</v>
      </c>
    </row>
    <row r="1071" spans="1:5" ht="2.25" customHeight="1" hidden="1">
      <c r="A1071" s="57"/>
      <c r="B1071" s="53" t="s">
        <v>66</v>
      </c>
      <c r="C1071" s="53"/>
      <c r="D1071" s="53">
        <v>0</v>
      </c>
      <c r="E1071" s="53">
        <f t="shared" si="26"/>
        <v>0</v>
      </c>
    </row>
    <row r="1072" spans="1:5" ht="12.75">
      <c r="A1072" s="57"/>
      <c r="B1072" s="53"/>
      <c r="C1072" s="56"/>
      <c r="D1072" s="56"/>
      <c r="E1072" s="54"/>
    </row>
    <row r="1073" spans="1:5" ht="12.75">
      <c r="A1073" s="57"/>
      <c r="B1073" s="54" t="s">
        <v>75</v>
      </c>
      <c r="C1073" s="54">
        <f>C1074+C1077</f>
        <v>860308</v>
      </c>
      <c r="D1073" s="54">
        <f>D1074+D1077</f>
        <v>70261</v>
      </c>
      <c r="E1073" s="54">
        <f>E1074+E1077</f>
        <v>930569</v>
      </c>
    </row>
    <row r="1074" spans="1:5" ht="12.75">
      <c r="A1074" s="57"/>
      <c r="B1074" s="53" t="s">
        <v>43</v>
      </c>
      <c r="C1074" s="53">
        <f>C1075+C1076+C1078+C1079</f>
        <v>859006</v>
      </c>
      <c r="D1074" s="53">
        <f>D1075+D1076+D1078+D1079</f>
        <v>70261</v>
      </c>
      <c r="E1074" s="53">
        <f>E1075+E1076+E1078+E1079</f>
        <v>929267</v>
      </c>
    </row>
    <row r="1075" spans="1:5" ht="12.75">
      <c r="A1075" s="57"/>
      <c r="B1075" s="53" t="s">
        <v>86</v>
      </c>
      <c r="C1075" s="53">
        <v>321715</v>
      </c>
      <c r="D1075" s="53">
        <v>1113</v>
      </c>
      <c r="E1075" s="53">
        <f>C1075+D1075</f>
        <v>322828</v>
      </c>
    </row>
    <row r="1076" spans="1:5" ht="12.75">
      <c r="A1076" s="57"/>
      <c r="B1076" s="53" t="s">
        <v>45</v>
      </c>
      <c r="C1076" s="53">
        <v>63581</v>
      </c>
      <c r="D1076" s="53">
        <v>69148</v>
      </c>
      <c r="E1076" s="53">
        <f>C1076+D1076</f>
        <v>132729</v>
      </c>
    </row>
    <row r="1077" spans="1:5" ht="12.75" customHeight="1">
      <c r="A1077" s="57"/>
      <c r="B1077" s="53" t="s">
        <v>57</v>
      </c>
      <c r="C1077" s="53">
        <v>1302</v>
      </c>
      <c r="D1077" s="53">
        <v>0</v>
      </c>
      <c r="E1077" s="53">
        <f>C1077+D1077</f>
        <v>1302</v>
      </c>
    </row>
    <row r="1078" spans="1:5" ht="2.25" customHeight="1" hidden="1">
      <c r="A1078" s="57"/>
      <c r="B1078" s="53" t="s">
        <v>380</v>
      </c>
      <c r="C1078" s="53">
        <v>0</v>
      </c>
      <c r="D1078" s="53">
        <v>0</v>
      </c>
      <c r="E1078" s="53">
        <f>C1078+D1078</f>
        <v>0</v>
      </c>
    </row>
    <row r="1079" spans="1:5" ht="38.25">
      <c r="A1079" s="57"/>
      <c r="B1079" s="82" t="s">
        <v>483</v>
      </c>
      <c r="C1079" s="53">
        <v>473710</v>
      </c>
      <c r="D1079" s="53">
        <v>0</v>
      </c>
      <c r="E1079" s="53">
        <f>C1079+D1079</f>
        <v>473710</v>
      </c>
    </row>
    <row r="1080" spans="1:5" ht="13.5" customHeight="1" hidden="1">
      <c r="A1080" s="93">
        <v>8.1</v>
      </c>
      <c r="B1080" s="54" t="s">
        <v>350</v>
      </c>
      <c r="C1080" s="53"/>
      <c r="D1080" s="53"/>
      <c r="E1080" s="54"/>
    </row>
    <row r="1081" spans="1:5" ht="12.75" hidden="1">
      <c r="A1081" s="57"/>
      <c r="B1081" s="54" t="s">
        <v>58</v>
      </c>
      <c r="C1081" s="54">
        <f>C1082+C1085+C1086+C1084</f>
        <v>0</v>
      </c>
      <c r="D1081" s="54">
        <f>D1082+D1085+D1086+D1084</f>
        <v>0</v>
      </c>
      <c r="E1081" s="54">
        <f>E1082+E1085+E1086+E1084</f>
        <v>0</v>
      </c>
    </row>
    <row r="1082" spans="1:5" ht="12.75" hidden="1">
      <c r="A1082" s="57"/>
      <c r="B1082" s="53" t="s">
        <v>147</v>
      </c>
      <c r="C1082" s="53">
        <f>C1083</f>
        <v>0</v>
      </c>
      <c r="D1082" s="53">
        <f>D1083</f>
        <v>0</v>
      </c>
      <c r="E1082" s="53">
        <f>E1083</f>
        <v>0</v>
      </c>
    </row>
    <row r="1083" spans="1:5" ht="12.75" hidden="1">
      <c r="A1083" s="57"/>
      <c r="B1083" s="53" t="s">
        <v>145</v>
      </c>
      <c r="C1083" s="53">
        <v>0</v>
      </c>
      <c r="D1083" s="53">
        <v>0</v>
      </c>
      <c r="E1083" s="53">
        <f>C1083+D1083</f>
        <v>0</v>
      </c>
    </row>
    <row r="1084" spans="1:5" ht="12.75" hidden="1">
      <c r="A1084" s="57"/>
      <c r="B1084" s="53" t="s">
        <v>33</v>
      </c>
      <c r="C1084" s="53">
        <v>0</v>
      </c>
      <c r="D1084" s="53">
        <v>0</v>
      </c>
      <c r="E1084" s="53">
        <f>C1084+D1084</f>
        <v>0</v>
      </c>
    </row>
    <row r="1085" spans="1:5" ht="12.75" hidden="1">
      <c r="A1085" s="57"/>
      <c r="B1085" s="53" t="s">
        <v>26</v>
      </c>
      <c r="C1085" s="53">
        <v>0</v>
      </c>
      <c r="D1085" s="53">
        <v>0</v>
      </c>
      <c r="E1085" s="53">
        <f>C1085+D1085</f>
        <v>0</v>
      </c>
    </row>
    <row r="1086" spans="1:5" ht="12.75" hidden="1">
      <c r="A1086" s="57"/>
      <c r="B1086" s="53" t="s">
        <v>102</v>
      </c>
      <c r="C1086" s="53">
        <v>0</v>
      </c>
      <c r="D1086" s="53"/>
      <c r="E1086" s="53">
        <f>C1086+D1086</f>
        <v>0</v>
      </c>
    </row>
    <row r="1087" spans="1:5" ht="12.75" hidden="1">
      <c r="A1087" s="57"/>
      <c r="B1087" s="53" t="s">
        <v>66</v>
      </c>
      <c r="C1087" s="53"/>
      <c r="D1087" s="53">
        <v>0</v>
      </c>
      <c r="E1087" s="53">
        <f>C1087+D1087</f>
        <v>0</v>
      </c>
    </row>
    <row r="1088" spans="1:5" ht="12.75" hidden="1">
      <c r="A1088" s="57"/>
      <c r="B1088" s="53"/>
      <c r="C1088" s="56"/>
      <c r="D1088" s="56"/>
      <c r="E1088" s="54"/>
    </row>
    <row r="1089" spans="1:5" ht="12.75" hidden="1">
      <c r="A1089" s="57"/>
      <c r="B1089" s="54" t="s">
        <v>75</v>
      </c>
      <c r="C1089" s="54">
        <f>C1090+C1093</f>
        <v>0</v>
      </c>
      <c r="D1089" s="54">
        <f>D1090+D1093</f>
        <v>0</v>
      </c>
      <c r="E1089" s="54">
        <f>E1090+E1093</f>
        <v>0</v>
      </c>
    </row>
    <row r="1090" spans="1:5" ht="12.75" hidden="1">
      <c r="A1090" s="57"/>
      <c r="B1090" s="53" t="s">
        <v>43</v>
      </c>
      <c r="C1090" s="53">
        <f>C1091+C1092</f>
        <v>0</v>
      </c>
      <c r="D1090" s="53">
        <f>D1091+D1092</f>
        <v>0</v>
      </c>
      <c r="E1090" s="53">
        <f>E1091+E1092</f>
        <v>0</v>
      </c>
    </row>
    <row r="1091" spans="1:5" ht="12.75" hidden="1">
      <c r="A1091" s="57"/>
      <c r="B1091" s="53" t="s">
        <v>86</v>
      </c>
      <c r="C1091" s="53">
        <v>0</v>
      </c>
      <c r="D1091" s="53">
        <v>0</v>
      </c>
      <c r="E1091" s="53">
        <f>C1091+D1091</f>
        <v>0</v>
      </c>
    </row>
    <row r="1092" spans="1:5" ht="12.75" hidden="1">
      <c r="A1092" s="57"/>
      <c r="B1092" s="53" t="s">
        <v>45</v>
      </c>
      <c r="C1092" s="53">
        <v>0</v>
      </c>
      <c r="D1092" s="53">
        <v>0</v>
      </c>
      <c r="E1092" s="53">
        <f>C1092+D1092</f>
        <v>0</v>
      </c>
    </row>
    <row r="1093" spans="1:5" ht="12.75" hidden="1">
      <c r="A1093" s="57"/>
      <c r="B1093" s="53" t="s">
        <v>57</v>
      </c>
      <c r="C1093" s="53">
        <v>0</v>
      </c>
      <c r="D1093" s="53">
        <v>0</v>
      </c>
      <c r="E1093" s="53">
        <f>C1093+D1093</f>
        <v>0</v>
      </c>
    </row>
    <row r="1094" spans="1:5" ht="12.75" hidden="1">
      <c r="A1094" s="57"/>
      <c r="B1094" s="53"/>
      <c r="C1094" s="53"/>
      <c r="D1094" s="53"/>
      <c r="E1094" s="53"/>
    </row>
    <row r="1095" spans="1:5" ht="12.75">
      <c r="A1095" s="57"/>
      <c r="B1095" s="53"/>
      <c r="C1095" s="53"/>
      <c r="D1095" s="53"/>
      <c r="E1095" s="53"/>
    </row>
    <row r="1096" spans="1:5" ht="12.75">
      <c r="A1096" s="56"/>
      <c r="B1096" s="107" t="s">
        <v>413</v>
      </c>
      <c r="C1096" s="53"/>
      <c r="D1096" s="53"/>
      <c r="E1096" s="54"/>
    </row>
    <row r="1097" spans="1:5" ht="12.75">
      <c r="A1097" s="56"/>
      <c r="B1097" s="53"/>
      <c r="C1097" s="53"/>
      <c r="D1097" s="53"/>
      <c r="E1097" s="54"/>
    </row>
    <row r="1098" spans="1:5" ht="12.75">
      <c r="A1098" s="57"/>
      <c r="B1098" s="54" t="s">
        <v>58</v>
      </c>
      <c r="C1098" s="54">
        <f>C1099+C1103+C1107+C1106+C1110+C1111+C1105+C1104+C1112+C1109+C1108</f>
        <v>21723979</v>
      </c>
      <c r="D1098" s="54">
        <f>D1099+D1103+D1107+D1106+D1110+D1111+D1105+D1104+D1112+D1109+D1108</f>
        <v>0</v>
      </c>
      <c r="E1098" s="54">
        <f>E1099+E1103+E1107+E1106+E1110+E1111+E1105+E1104+E1112+E1109+E1108</f>
        <v>21723979</v>
      </c>
    </row>
    <row r="1099" spans="1:5" ht="12.75">
      <c r="A1099" s="56"/>
      <c r="B1099" s="53" t="s">
        <v>144</v>
      </c>
      <c r="C1099" s="53">
        <f aca="true" t="shared" si="27" ref="C1099:E1100">C1130+C1151+C1175+C1189+C1216+C1238+C1260+C1285+C1307+C1329</f>
        <v>9168282</v>
      </c>
      <c r="D1099" s="53">
        <f t="shared" si="27"/>
        <v>0</v>
      </c>
      <c r="E1099" s="53">
        <f t="shared" si="27"/>
        <v>9168282</v>
      </c>
    </row>
    <row r="1100" spans="1:5" ht="12.75">
      <c r="A1100" s="56"/>
      <c r="B1100" s="53" t="s">
        <v>162</v>
      </c>
      <c r="C1100" s="53">
        <f t="shared" si="27"/>
        <v>7397421</v>
      </c>
      <c r="D1100" s="53">
        <f t="shared" si="27"/>
        <v>1626891</v>
      </c>
      <c r="E1100" s="53">
        <f t="shared" si="27"/>
        <v>9024312</v>
      </c>
    </row>
    <row r="1101" spans="1:5" ht="26.25" customHeight="1">
      <c r="A1101" s="56"/>
      <c r="B1101" s="73" t="s">
        <v>156</v>
      </c>
      <c r="C1101" s="53">
        <f>C1191+C1153+C1331+C1287+C1309+C1218</f>
        <v>143970</v>
      </c>
      <c r="D1101" s="53">
        <f>D1191+D1153+D1331+D1287+D1309+D1218</f>
        <v>0</v>
      </c>
      <c r="E1101" s="53">
        <f>E1191+E1153+E1331+E1287+E1309+E1218</f>
        <v>143970</v>
      </c>
    </row>
    <row r="1102" spans="1:5" ht="26.25" customHeight="1">
      <c r="A1102" s="56"/>
      <c r="B1102" s="73" t="s">
        <v>469</v>
      </c>
      <c r="C1102" s="53">
        <f>C1132+C1154+C1192+C1240+C1288+C1310+C1332</f>
        <v>1626891</v>
      </c>
      <c r="D1102" s="53">
        <f>D1132+D1154+D1192+D1240+D1288+D1310+D1332</f>
        <v>-1626891</v>
      </c>
      <c r="E1102" s="53">
        <f>E1132+E1154+E1192+E1240+E1288+E1310+E1332</f>
        <v>0</v>
      </c>
    </row>
    <row r="1103" spans="1:5" ht="33.75" customHeight="1">
      <c r="A1103" s="56"/>
      <c r="B1103" s="73" t="s">
        <v>511</v>
      </c>
      <c r="C1103" s="53">
        <f>C1155+C1177+C1193+C1219+C1241+C1311</f>
        <v>9991813</v>
      </c>
      <c r="D1103" s="53">
        <f>D1155+D1177+D1193+D1219+D1241+D1311</f>
        <v>0</v>
      </c>
      <c r="E1103" s="53">
        <f>E1155+E1177+E1193+E1219+E1241+E1311</f>
        <v>9991813</v>
      </c>
    </row>
    <row r="1104" spans="1:5" ht="38.25">
      <c r="A1104" s="131"/>
      <c r="B1104" s="132" t="s">
        <v>429</v>
      </c>
      <c r="C1104" s="53">
        <f>C1159+C1194+C1133+C1244+C1289+C1333</f>
        <v>124377</v>
      </c>
      <c r="D1104" s="53">
        <f>D1159+D1194+D1133+D1244</f>
        <v>0</v>
      </c>
      <c r="E1104" s="53">
        <f>E1159+E1194+E1133+E1244</f>
        <v>124377</v>
      </c>
    </row>
    <row r="1105" spans="1:5" ht="20.25" customHeight="1">
      <c r="A1105" s="56"/>
      <c r="B1105" s="53" t="s">
        <v>33</v>
      </c>
      <c r="C1105" s="53">
        <f>C1195+C1263+C1135+C1157+C1242+C1221+C1290+C1312+C1334</f>
        <v>653</v>
      </c>
      <c r="D1105" s="53">
        <f>D1195+D1263+D1135+D1157+D1242+D1221</f>
        <v>0</v>
      </c>
      <c r="E1105" s="53">
        <f>E1195+E1263+E1135+E1157+E1242+E1221</f>
        <v>653</v>
      </c>
    </row>
    <row r="1106" spans="1:5" ht="12.75">
      <c r="A1106" s="56"/>
      <c r="B1106" s="90" t="s">
        <v>21</v>
      </c>
      <c r="C1106" s="53">
        <f>C1262+C1198+C1222</f>
        <v>1168963</v>
      </c>
      <c r="D1106" s="53">
        <f>D1262+D1198+D1222</f>
        <v>0</v>
      </c>
      <c r="E1106" s="53">
        <f>E1262+E1198+E1222</f>
        <v>1168963</v>
      </c>
    </row>
    <row r="1107" spans="1:5" ht="12.75">
      <c r="A1107" s="56"/>
      <c r="B1107" s="53" t="s">
        <v>427</v>
      </c>
      <c r="C1107" s="53">
        <f>C1136+C1158+C1178+C1196+C1220+C1243+C1291+C1313+C1335</f>
        <v>708216</v>
      </c>
      <c r="D1107" s="53">
        <f>D1136+D1158+D1178+D1196+D1220+D1243+D1291+D1313+D1335</f>
        <v>0</v>
      </c>
      <c r="E1107" s="53">
        <f>E1136+E1158+E1178+E1196+E1220+E1243+E1291+E1313+E1335</f>
        <v>708216</v>
      </c>
    </row>
    <row r="1108" spans="1:5" ht="21.75" customHeight="1" hidden="1">
      <c r="A1108" s="56"/>
      <c r="B1108" s="53" t="s">
        <v>29</v>
      </c>
      <c r="C1108" s="53">
        <f>C1134</f>
        <v>0</v>
      </c>
      <c r="D1108" s="53"/>
      <c r="E1108" s="54">
        <f>C1108+D1108</f>
        <v>0</v>
      </c>
    </row>
    <row r="1109" spans="1:5" ht="18.75" customHeight="1" hidden="1">
      <c r="A1109" s="56"/>
      <c r="B1109" s="53" t="s">
        <v>34</v>
      </c>
      <c r="C1109" s="53">
        <f>C1197</f>
        <v>0</v>
      </c>
      <c r="D1109" s="53"/>
      <c r="E1109" s="54">
        <f>C1109+D1109</f>
        <v>0</v>
      </c>
    </row>
    <row r="1110" spans="1:5" ht="12.75">
      <c r="A1110" s="56"/>
      <c r="B1110" s="53" t="s">
        <v>327</v>
      </c>
      <c r="C1110" s="56">
        <f>C1161+C1179+C1201+C1246+C1264+C1137+C1224+C1294+C1316+C1338</f>
        <v>506618</v>
      </c>
      <c r="D1110" s="56">
        <f>D1161+D1179+D1201+D1246+D1264+D1137+D1224+D1294+D1316+D1338</f>
        <v>0</v>
      </c>
      <c r="E1110" s="56">
        <f>E1161+E1179+E1201+E1246+E1264+E1137+E1224+E1294+E1316+E1338</f>
        <v>506618</v>
      </c>
    </row>
    <row r="1111" spans="1:5" ht="1.5" customHeight="1">
      <c r="A1111" s="56"/>
      <c r="B1111" s="53" t="s">
        <v>66</v>
      </c>
      <c r="C1111" s="56">
        <f>C1200+C1247+C1162+C1138+C1293+C1315+C1337</f>
        <v>0</v>
      </c>
      <c r="D1111" s="56">
        <f>D1200+D1247+D1162+D1138+D1293+D1315+D1337</f>
        <v>0</v>
      </c>
      <c r="E1111" s="56">
        <f>E1200+E1247+E1162+E1138+E1293+E1315+E1337</f>
        <v>0</v>
      </c>
    </row>
    <row r="1112" spans="1:5" ht="20.25" customHeight="1">
      <c r="A1112" s="56"/>
      <c r="B1112" s="58" t="s">
        <v>35</v>
      </c>
      <c r="C1112" s="60">
        <f>C1245+C1199+C1274+C1160+C1223+C1292+C1314+C1336</f>
        <v>55057</v>
      </c>
      <c r="D1112" s="60">
        <f>D1245+D1199+D1274+D1160+D1223+D1292+D1314+D1336</f>
        <v>0</v>
      </c>
      <c r="E1112" s="60">
        <f>E1245+E1199+E1274+E1160+E1223+E1292+E1314+E1336</f>
        <v>55057</v>
      </c>
    </row>
    <row r="1113" spans="1:5" ht="12.75">
      <c r="A1113" s="56"/>
      <c r="B1113" s="82"/>
      <c r="C1113" s="56"/>
      <c r="D1113" s="56"/>
      <c r="E1113" s="54"/>
    </row>
    <row r="1114" spans="1:5" ht="12.75">
      <c r="A1114" s="57"/>
      <c r="B1114" s="54" t="s">
        <v>67</v>
      </c>
      <c r="C1114" s="54">
        <f>C1115+C1121+C1125+C1126+C1122</f>
        <v>21723979</v>
      </c>
      <c r="D1114" s="54">
        <f>D1115+D1121+D1125+D1126+D1122</f>
        <v>0</v>
      </c>
      <c r="E1114" s="54">
        <f>E1115+E1121+E1125+E1126+E1122</f>
        <v>21723979</v>
      </c>
    </row>
    <row r="1115" spans="1:5" ht="12.75">
      <c r="A1115" s="57"/>
      <c r="B1115" s="53" t="s">
        <v>43</v>
      </c>
      <c r="C1115" s="53">
        <f>C1116+C1118+C1119+C1120+C1124+C1123</f>
        <v>21260834</v>
      </c>
      <c r="D1115" s="53">
        <f>D1116+D1118+D1119+D1120+D1124+D1123</f>
        <v>0</v>
      </c>
      <c r="E1115" s="53">
        <f>E1116+E1118+E1119+E1120+E1124+E1123</f>
        <v>21260834</v>
      </c>
    </row>
    <row r="1116" spans="1:5" ht="12.75">
      <c r="A1116" s="57"/>
      <c r="B1116" s="53" t="s">
        <v>487</v>
      </c>
      <c r="C1116" s="53">
        <f aca="true" t="shared" si="28" ref="C1116:E1117">C1142+C1166+C1183+C1205+C1228+C1251+C1278+C1298+C1320+C1342</f>
        <v>20673540</v>
      </c>
      <c r="D1116" s="53">
        <f t="shared" si="28"/>
        <v>0</v>
      </c>
      <c r="E1116" s="53">
        <f t="shared" si="28"/>
        <v>20673540</v>
      </c>
    </row>
    <row r="1117" spans="1:5" ht="12.75">
      <c r="A1117" s="56"/>
      <c r="B1117" s="55" t="s">
        <v>44</v>
      </c>
      <c r="C1117" s="55">
        <f t="shared" si="28"/>
        <v>12955124</v>
      </c>
      <c r="D1117" s="55">
        <f t="shared" si="28"/>
        <v>0</v>
      </c>
      <c r="E1117" s="55">
        <f t="shared" si="28"/>
        <v>12955124</v>
      </c>
    </row>
    <row r="1118" spans="1:5" ht="12.75">
      <c r="A1118" s="56"/>
      <c r="B1118" s="53" t="s">
        <v>45</v>
      </c>
      <c r="C1118" s="53">
        <f>C1144+C1253+C1207+C1269+C1300+C1322+C1344</f>
        <v>84636</v>
      </c>
      <c r="D1118" s="53">
        <f>D1144+D1253+D1207+D1269+D1300+D1322+D1344</f>
        <v>0</v>
      </c>
      <c r="E1118" s="53">
        <f>E1144+E1253+E1207+E1269+E1300+E1322+E1344</f>
        <v>84636</v>
      </c>
    </row>
    <row r="1119" spans="1:5" ht="12.75">
      <c r="A1119" s="56"/>
      <c r="B1119" s="53" t="s">
        <v>380</v>
      </c>
      <c r="C1119" s="53">
        <f>C1208+C1231+C1145+C1168+C1301+C1323+C1345</f>
        <v>51890</v>
      </c>
      <c r="D1119" s="53">
        <f>D1208+D1231+D1145+D1168+D1301+D1323+D1345</f>
        <v>0</v>
      </c>
      <c r="E1119" s="53">
        <f>E1208+E1231+E1145+E1168+E1301+E1323+E1345</f>
        <v>51890</v>
      </c>
    </row>
    <row r="1120" spans="1:5" ht="12.75">
      <c r="A1120" s="56"/>
      <c r="B1120" s="53" t="s">
        <v>111</v>
      </c>
      <c r="C1120" s="53">
        <f>C1268+C1147</f>
        <v>450768</v>
      </c>
      <c r="D1120" s="53">
        <f>D1268+D1147</f>
        <v>0</v>
      </c>
      <c r="E1120" s="53">
        <f>E1268+E1147</f>
        <v>450768</v>
      </c>
    </row>
    <row r="1121" spans="1:5" ht="12.75">
      <c r="A1121" s="56"/>
      <c r="B1121" s="53" t="s">
        <v>57</v>
      </c>
      <c r="C1121" s="53">
        <f>C1146+C1171+C1185+C1209+C1232+C1254+C1302+C1324+C1346</f>
        <v>184452</v>
      </c>
      <c r="D1121" s="53">
        <f>D1146+D1171+D1185+D1209+D1232+D1254+D1302+D1324+D1346</f>
        <v>0</v>
      </c>
      <c r="E1121" s="53">
        <f>E1146+E1171+E1185+E1209+E1232+E1254+E1302+E1324+E1346</f>
        <v>184452</v>
      </c>
    </row>
    <row r="1122" spans="1:5" ht="38.25">
      <c r="A1122" s="56"/>
      <c r="B1122" s="73" t="s">
        <v>52</v>
      </c>
      <c r="C1122" s="53">
        <f>C1169+C1210+C1234</f>
        <v>393</v>
      </c>
      <c r="D1122" s="53">
        <f>D1169+D1210+D1234</f>
        <v>0</v>
      </c>
      <c r="E1122" s="53">
        <f>E1169+E1210+E1234</f>
        <v>393</v>
      </c>
    </row>
    <row r="1123" spans="1:5" ht="52.5" customHeight="1" hidden="1">
      <c r="A1123" s="56"/>
      <c r="B1123" s="73" t="s">
        <v>53</v>
      </c>
      <c r="C1123" s="53">
        <f>C1211</f>
        <v>0</v>
      </c>
      <c r="D1123" s="53">
        <f>D1211</f>
        <v>0</v>
      </c>
      <c r="E1123" s="53">
        <f>E1211</f>
        <v>0</v>
      </c>
    </row>
    <row r="1124" spans="1:5" ht="20.25" customHeight="1" hidden="1">
      <c r="A1124" s="56"/>
      <c r="B1124" s="53" t="s">
        <v>50</v>
      </c>
      <c r="C1124" s="53">
        <f>C1255</f>
        <v>0</v>
      </c>
      <c r="D1124" s="53"/>
      <c r="E1124" s="54">
        <f>C1124+D1124</f>
        <v>0</v>
      </c>
    </row>
    <row r="1125" spans="1:5" ht="38.25" customHeight="1" hidden="1">
      <c r="A1125" s="142"/>
      <c r="B1125" s="82" t="s">
        <v>82</v>
      </c>
      <c r="C1125" s="55"/>
      <c r="D1125" s="55"/>
      <c r="E1125" s="54">
        <f>C1125+D1125</f>
        <v>0</v>
      </c>
    </row>
    <row r="1126" spans="1:5" ht="27.75" customHeight="1">
      <c r="A1126" s="142"/>
      <c r="B1126" s="82" t="s">
        <v>489</v>
      </c>
      <c r="C1126" s="55">
        <f>C1256+C1212+C1233+C1170</f>
        <v>278300</v>
      </c>
      <c r="D1126" s="55">
        <f>D1256+D1212+D1233+D1170</f>
        <v>0</v>
      </c>
      <c r="E1126" s="55">
        <f>E1256+E1212+E1233+E1170</f>
        <v>278300</v>
      </c>
    </row>
    <row r="1127" spans="1:5" ht="12.75">
      <c r="A1127" s="56"/>
      <c r="B1127" s="53"/>
      <c r="C1127" s="53"/>
      <c r="D1127" s="53"/>
      <c r="E1127" s="54"/>
    </row>
    <row r="1128" spans="1:5" ht="13.5" customHeight="1">
      <c r="A1128" s="57" t="s">
        <v>174</v>
      </c>
      <c r="B1128" s="54" t="s">
        <v>175</v>
      </c>
      <c r="C1128" s="54"/>
      <c r="D1128" s="54"/>
      <c r="E1128" s="54"/>
    </row>
    <row r="1129" spans="1:5" ht="13.5" customHeight="1">
      <c r="A1129" s="56"/>
      <c r="B1129" s="54" t="s">
        <v>58</v>
      </c>
      <c r="C1129" s="54">
        <f>C1130+C1136+C1137+C1135+C1133+C1134+C1138</f>
        <v>490523</v>
      </c>
      <c r="D1129" s="54">
        <f>D1130+D1136+D1137+D1135+D1133+D1134+D1138</f>
        <v>0</v>
      </c>
      <c r="E1129" s="54">
        <f>E1130+E1136+E1137+E1135+E1133+E1134+E1138</f>
        <v>490523</v>
      </c>
    </row>
    <row r="1130" spans="1:5" ht="13.5" customHeight="1">
      <c r="A1130" s="56"/>
      <c r="B1130" s="53" t="s">
        <v>73</v>
      </c>
      <c r="C1130" s="53">
        <f>C1131+C1132</f>
        <v>477768</v>
      </c>
      <c r="D1130" s="53">
        <f>D1131+D1132</f>
        <v>0</v>
      </c>
      <c r="E1130" s="53">
        <f>E1131+E1132</f>
        <v>477768</v>
      </c>
    </row>
    <row r="1131" spans="1:5" ht="13.5" customHeight="1">
      <c r="A1131" s="56"/>
      <c r="B1131" s="53" t="s">
        <v>176</v>
      </c>
      <c r="C1131" s="53">
        <v>374926</v>
      </c>
      <c r="D1131" s="53">
        <v>102842</v>
      </c>
      <c r="E1131" s="53">
        <f aca="true" t="shared" si="29" ref="E1131:E1136">C1131+D1131</f>
        <v>477768</v>
      </c>
    </row>
    <row r="1132" spans="1:5" ht="13.5" customHeight="1">
      <c r="A1132" s="56"/>
      <c r="B1132" s="53" t="s">
        <v>513</v>
      </c>
      <c r="C1132" s="53">
        <v>102842</v>
      </c>
      <c r="D1132" s="53">
        <v>-102842</v>
      </c>
      <c r="E1132" s="53">
        <f t="shared" si="29"/>
        <v>0</v>
      </c>
    </row>
    <row r="1133" spans="1:5" ht="41.25" customHeight="1" hidden="1">
      <c r="A1133" s="56"/>
      <c r="B1133" s="127" t="s">
        <v>429</v>
      </c>
      <c r="C1133" s="53"/>
      <c r="D1133" s="53"/>
      <c r="E1133" s="53">
        <f t="shared" si="29"/>
        <v>0</v>
      </c>
    </row>
    <row r="1134" spans="1:5" ht="12.75" customHeight="1" hidden="1">
      <c r="A1134" s="56"/>
      <c r="B1134" s="53" t="s">
        <v>29</v>
      </c>
      <c r="C1134" s="53">
        <v>0</v>
      </c>
      <c r="D1134" s="53"/>
      <c r="E1134" s="53">
        <f t="shared" si="29"/>
        <v>0</v>
      </c>
    </row>
    <row r="1135" spans="1:5" ht="11.25" customHeight="1" hidden="1">
      <c r="A1135" s="56"/>
      <c r="B1135" s="53" t="s">
        <v>33</v>
      </c>
      <c r="C1135" s="53">
        <v>0</v>
      </c>
      <c r="D1135" s="53"/>
      <c r="E1135" s="53">
        <f t="shared" si="29"/>
        <v>0</v>
      </c>
    </row>
    <row r="1136" spans="1:5" ht="13.5" customHeight="1">
      <c r="A1136" s="56"/>
      <c r="B1136" s="53" t="s">
        <v>427</v>
      </c>
      <c r="C1136" s="53">
        <v>12755</v>
      </c>
      <c r="D1136" s="53">
        <v>0</v>
      </c>
      <c r="E1136" s="53">
        <f t="shared" si="29"/>
        <v>12755</v>
      </c>
    </row>
    <row r="1137" spans="1:5" ht="13.5" customHeight="1" hidden="1">
      <c r="A1137" s="56"/>
      <c r="B1137" s="53" t="s">
        <v>102</v>
      </c>
      <c r="C1137" s="53"/>
      <c r="D1137" s="53"/>
      <c r="E1137" s="54"/>
    </row>
    <row r="1138" spans="1:5" ht="13.5" customHeight="1" hidden="1">
      <c r="A1138" s="56"/>
      <c r="B1138" s="53" t="s">
        <v>66</v>
      </c>
      <c r="C1138" s="53">
        <v>0</v>
      </c>
      <c r="D1138" s="53"/>
      <c r="E1138" s="54"/>
    </row>
    <row r="1139" spans="1:5" ht="13.5" customHeight="1">
      <c r="A1139" s="56"/>
      <c r="B1139" s="73"/>
      <c r="C1139" s="53"/>
      <c r="D1139" s="53"/>
      <c r="E1139" s="54"/>
    </row>
    <row r="1140" spans="1:5" ht="13.5" customHeight="1">
      <c r="A1140" s="56"/>
      <c r="B1140" s="54" t="s">
        <v>75</v>
      </c>
      <c r="C1140" s="54">
        <f>C1141+C1146</f>
        <v>490523</v>
      </c>
      <c r="D1140" s="54">
        <f>D1141+D1146</f>
        <v>0</v>
      </c>
      <c r="E1140" s="54">
        <f>E1141+E1146</f>
        <v>490523</v>
      </c>
    </row>
    <row r="1141" spans="1:5" ht="13.5" customHeight="1">
      <c r="A1141" s="56"/>
      <c r="B1141" s="53" t="s">
        <v>43</v>
      </c>
      <c r="C1141" s="53">
        <f>C1142+C1144+C1147+C1145</f>
        <v>490523</v>
      </c>
      <c r="D1141" s="53">
        <f>D1142+D1144+D1147+D1145</f>
        <v>0</v>
      </c>
      <c r="E1141" s="53">
        <f>E1142+E1144+E1147+E1145</f>
        <v>490523</v>
      </c>
    </row>
    <row r="1142" spans="1:5" ht="13.5" customHeight="1">
      <c r="A1142" s="56"/>
      <c r="B1142" s="53" t="s">
        <v>487</v>
      </c>
      <c r="C1142" s="53">
        <v>488633</v>
      </c>
      <c r="D1142" s="53">
        <v>0</v>
      </c>
      <c r="E1142" s="53">
        <f aca="true" t="shared" si="30" ref="E1142:E1147">C1142+D1142</f>
        <v>488633</v>
      </c>
    </row>
    <row r="1143" spans="1:5" ht="13.5" customHeight="1">
      <c r="A1143" s="56"/>
      <c r="B1143" s="55" t="s">
        <v>44</v>
      </c>
      <c r="C1143" s="53">
        <v>318353</v>
      </c>
      <c r="D1143" s="53">
        <v>0</v>
      </c>
      <c r="E1143" s="53">
        <f t="shared" si="30"/>
        <v>318353</v>
      </c>
    </row>
    <row r="1144" spans="1:5" ht="1.5" customHeight="1">
      <c r="A1144" s="56"/>
      <c r="B1144" s="53" t="s">
        <v>45</v>
      </c>
      <c r="C1144" s="53"/>
      <c r="D1144" s="53"/>
      <c r="E1144" s="53">
        <f t="shared" si="30"/>
        <v>0</v>
      </c>
    </row>
    <row r="1145" spans="1:5" ht="13.5" customHeight="1">
      <c r="A1145" s="56"/>
      <c r="B1145" s="53" t="s">
        <v>362</v>
      </c>
      <c r="C1145" s="53">
        <v>1890</v>
      </c>
      <c r="D1145" s="53">
        <v>0</v>
      </c>
      <c r="E1145" s="53">
        <f t="shared" si="30"/>
        <v>1890</v>
      </c>
    </row>
    <row r="1146" spans="1:5" ht="13.5" customHeight="1" hidden="1">
      <c r="A1146" s="56"/>
      <c r="B1146" s="53" t="s">
        <v>57</v>
      </c>
      <c r="C1146" s="53">
        <v>0</v>
      </c>
      <c r="D1146" s="53">
        <v>0</v>
      </c>
      <c r="E1146" s="53">
        <f t="shared" si="30"/>
        <v>0</v>
      </c>
    </row>
    <row r="1147" spans="1:5" ht="3" customHeight="1" hidden="1">
      <c r="A1147" s="56"/>
      <c r="B1147" s="53" t="s">
        <v>177</v>
      </c>
      <c r="C1147" s="53"/>
      <c r="D1147" s="53"/>
      <c r="E1147" s="53">
        <f t="shared" si="30"/>
        <v>0</v>
      </c>
    </row>
    <row r="1148" spans="1:5" ht="14.25" customHeight="1">
      <c r="A1148" s="56"/>
      <c r="B1148" s="53"/>
      <c r="C1148" s="53"/>
      <c r="D1148" s="53"/>
      <c r="E1148" s="53"/>
    </row>
    <row r="1149" spans="1:5" ht="12.75">
      <c r="A1149" s="93">
        <v>9.1</v>
      </c>
      <c r="B1149" s="54" t="s">
        <v>178</v>
      </c>
      <c r="C1149" s="54"/>
      <c r="D1149" s="54"/>
      <c r="E1149" s="54"/>
    </row>
    <row r="1150" spans="1:5" ht="12.75">
      <c r="A1150" s="56"/>
      <c r="B1150" s="54" t="s">
        <v>58</v>
      </c>
      <c r="C1150" s="54">
        <f>C1151+C1155+C1158+C1161+C1159+C1157+C1156+C1162+C1160</f>
        <v>4888957</v>
      </c>
      <c r="D1150" s="54">
        <f>D1151+D1155+D1158+D1161+D1159+D1157+D1156+D1162+D1160</f>
        <v>0</v>
      </c>
      <c r="E1150" s="54">
        <f>E1151+E1155+E1158+E1161+E1159+E1157+E1156+E1162+E1160</f>
        <v>4888957</v>
      </c>
    </row>
    <row r="1151" spans="1:5" ht="12.75">
      <c r="A1151" s="56"/>
      <c r="B1151" s="53" t="s">
        <v>73</v>
      </c>
      <c r="C1151" s="53">
        <f>C1152+C1153+C1154</f>
        <v>3897908</v>
      </c>
      <c r="D1151" s="53">
        <f>D1152+D1153+D1154</f>
        <v>0</v>
      </c>
      <c r="E1151" s="53">
        <f>E1152+E1153+E1154</f>
        <v>3897908</v>
      </c>
    </row>
    <row r="1152" spans="1:5" ht="12.75">
      <c r="A1152" s="56"/>
      <c r="B1152" s="53" t="s">
        <v>186</v>
      </c>
      <c r="C1152" s="53">
        <v>2958917</v>
      </c>
      <c r="D1152" s="53">
        <v>886505</v>
      </c>
      <c r="E1152" s="53">
        <f aca="true" t="shared" si="31" ref="E1152:E1162">C1152+D1152</f>
        <v>3845422</v>
      </c>
    </row>
    <row r="1153" spans="1:5" ht="25.5" customHeight="1">
      <c r="A1153" s="56"/>
      <c r="B1153" s="73" t="s">
        <v>462</v>
      </c>
      <c r="C1153" s="53">
        <v>52486</v>
      </c>
      <c r="D1153" s="53">
        <v>0</v>
      </c>
      <c r="E1153" s="53">
        <f>C1153+D1153</f>
        <v>52486</v>
      </c>
    </row>
    <row r="1154" spans="1:5" ht="15" customHeight="1">
      <c r="A1154" s="56"/>
      <c r="B1154" s="73" t="s">
        <v>467</v>
      </c>
      <c r="C1154" s="53">
        <v>886505</v>
      </c>
      <c r="D1154" s="53">
        <v>-886505</v>
      </c>
      <c r="E1154" s="53">
        <f>C1154+D1154</f>
        <v>0</v>
      </c>
    </row>
    <row r="1155" spans="1:5" ht="25.5">
      <c r="A1155" s="56"/>
      <c r="B1155" s="73" t="s">
        <v>511</v>
      </c>
      <c r="C1155" s="53">
        <v>935525</v>
      </c>
      <c r="D1155" s="53">
        <v>0</v>
      </c>
      <c r="E1155" s="53">
        <f t="shared" si="31"/>
        <v>935525</v>
      </c>
    </row>
    <row r="1156" spans="1:5" ht="0.75" customHeight="1">
      <c r="A1156" s="56"/>
      <c r="B1156" s="53" t="s">
        <v>12</v>
      </c>
      <c r="C1156" s="53"/>
      <c r="D1156" s="53"/>
      <c r="E1156" s="53">
        <f t="shared" si="31"/>
        <v>0</v>
      </c>
    </row>
    <row r="1157" spans="1:5" ht="24.75" customHeight="1">
      <c r="A1157" s="56"/>
      <c r="B1157" s="53" t="s">
        <v>74</v>
      </c>
      <c r="C1157" s="53">
        <v>653</v>
      </c>
      <c r="D1157" s="53">
        <v>0</v>
      </c>
      <c r="E1157" s="53">
        <f t="shared" si="31"/>
        <v>653</v>
      </c>
    </row>
    <row r="1158" spans="1:5" ht="12.75">
      <c r="A1158" s="56"/>
      <c r="B1158" s="53" t="s">
        <v>427</v>
      </c>
      <c r="C1158" s="53">
        <v>5947</v>
      </c>
      <c r="D1158" s="53">
        <v>0</v>
      </c>
      <c r="E1158" s="53">
        <f t="shared" si="31"/>
        <v>5947</v>
      </c>
    </row>
    <row r="1159" spans="1:5" ht="39.75" customHeight="1" hidden="1">
      <c r="A1159" s="143"/>
      <c r="B1159" s="132" t="s">
        <v>429</v>
      </c>
      <c r="C1159" s="53">
        <v>0</v>
      </c>
      <c r="D1159" s="53">
        <v>0</v>
      </c>
      <c r="E1159" s="53">
        <f>C1159+D1159</f>
        <v>0</v>
      </c>
    </row>
    <row r="1160" spans="1:5" ht="1.5" customHeight="1">
      <c r="A1160" s="143"/>
      <c r="B1160" s="250" t="s">
        <v>35</v>
      </c>
      <c r="C1160" s="55">
        <v>0</v>
      </c>
      <c r="D1160" s="55">
        <v>0</v>
      </c>
      <c r="E1160" s="55">
        <f t="shared" si="31"/>
        <v>0</v>
      </c>
    </row>
    <row r="1161" spans="1:5" ht="12.75">
      <c r="A1161" s="56"/>
      <c r="B1161" s="53" t="s">
        <v>102</v>
      </c>
      <c r="C1161" s="53">
        <v>48924</v>
      </c>
      <c r="D1161" s="53">
        <v>0</v>
      </c>
      <c r="E1161" s="53">
        <f t="shared" si="31"/>
        <v>48924</v>
      </c>
    </row>
    <row r="1162" spans="1:5" ht="3" customHeight="1" hidden="1">
      <c r="A1162" s="56"/>
      <c r="B1162" s="53" t="s">
        <v>66</v>
      </c>
      <c r="C1162" s="53"/>
      <c r="D1162" s="53"/>
      <c r="E1162" s="53">
        <f t="shared" si="31"/>
        <v>0</v>
      </c>
    </row>
    <row r="1163" spans="1:5" ht="12.75">
      <c r="A1163" s="56"/>
      <c r="B1163" s="73"/>
      <c r="C1163" s="53"/>
      <c r="D1163" s="53"/>
      <c r="E1163" s="54"/>
    </row>
    <row r="1164" spans="1:5" ht="12.75">
      <c r="A1164" s="56"/>
      <c r="B1164" s="54" t="s">
        <v>75</v>
      </c>
      <c r="C1164" s="54">
        <f>C1165+C1171</f>
        <v>4888957</v>
      </c>
      <c r="D1164" s="54">
        <f>D1165+D1171</f>
        <v>0</v>
      </c>
      <c r="E1164" s="54">
        <f>E1165+E1171</f>
        <v>4888957</v>
      </c>
    </row>
    <row r="1165" spans="1:5" ht="12.75">
      <c r="A1165" s="56"/>
      <c r="B1165" s="53" t="s">
        <v>43</v>
      </c>
      <c r="C1165" s="53">
        <f>C1166+C1168+C1169+C1170</f>
        <v>4882157</v>
      </c>
      <c r="D1165" s="53">
        <f>D1166+D1168+D1169+D1170</f>
        <v>0</v>
      </c>
      <c r="E1165" s="53">
        <f aca="true" t="shared" si="32" ref="E1165:E1171">C1165+D1165</f>
        <v>4882157</v>
      </c>
    </row>
    <row r="1166" spans="1:5" ht="12.75">
      <c r="A1166" s="56"/>
      <c r="B1166" s="53" t="s">
        <v>487</v>
      </c>
      <c r="C1166" s="53">
        <v>4882107</v>
      </c>
      <c r="D1166" s="53">
        <v>0</v>
      </c>
      <c r="E1166" s="53">
        <f t="shared" si="32"/>
        <v>4882107</v>
      </c>
    </row>
    <row r="1167" spans="1:5" ht="12.75">
      <c r="A1167" s="56"/>
      <c r="B1167" s="55" t="s">
        <v>44</v>
      </c>
      <c r="C1167" s="55">
        <v>3289089</v>
      </c>
      <c r="D1167" s="55">
        <v>0</v>
      </c>
      <c r="E1167" s="53">
        <f t="shared" si="32"/>
        <v>3289089</v>
      </c>
    </row>
    <row r="1168" spans="1:5" ht="18.75" customHeight="1" hidden="1">
      <c r="A1168" s="56"/>
      <c r="B1168" s="53" t="s">
        <v>362</v>
      </c>
      <c r="C1168" s="55">
        <v>0</v>
      </c>
      <c r="D1168" s="55">
        <v>0</v>
      </c>
      <c r="E1168" s="53">
        <f t="shared" si="32"/>
        <v>0</v>
      </c>
    </row>
    <row r="1169" spans="1:5" ht="12" customHeight="1" hidden="1">
      <c r="A1169" s="56"/>
      <c r="B1169" s="73" t="s">
        <v>197</v>
      </c>
      <c r="C1169" s="55">
        <v>0</v>
      </c>
      <c r="D1169" s="55">
        <v>0</v>
      </c>
      <c r="E1169" s="53">
        <f t="shared" si="32"/>
        <v>0</v>
      </c>
    </row>
    <row r="1170" spans="1:5" ht="26.25" customHeight="1">
      <c r="A1170" s="56"/>
      <c r="B1170" s="82" t="s">
        <v>451</v>
      </c>
      <c r="C1170" s="55">
        <v>50</v>
      </c>
      <c r="D1170" s="55">
        <v>0</v>
      </c>
      <c r="E1170" s="53">
        <f t="shared" si="32"/>
        <v>50</v>
      </c>
    </row>
    <row r="1171" spans="1:5" ht="12.75">
      <c r="A1171" s="56"/>
      <c r="B1171" s="53" t="s">
        <v>57</v>
      </c>
      <c r="C1171" s="53">
        <v>6800</v>
      </c>
      <c r="D1171" s="53">
        <v>0</v>
      </c>
      <c r="E1171" s="53">
        <f t="shared" si="32"/>
        <v>6800</v>
      </c>
    </row>
    <row r="1172" spans="1:5" ht="12.75">
      <c r="A1172" s="56"/>
      <c r="B1172" s="54"/>
      <c r="C1172" s="53"/>
      <c r="D1172" s="53"/>
      <c r="E1172" s="54"/>
    </row>
    <row r="1173" spans="1:5" ht="12.75" hidden="1">
      <c r="A1173" s="93">
        <v>9.1</v>
      </c>
      <c r="B1173" s="54" t="s">
        <v>179</v>
      </c>
      <c r="C1173" s="54"/>
      <c r="D1173" s="54"/>
      <c r="E1173" s="54">
        <f aca="true" t="shared" si="33" ref="E1173:E1185">C1173+D1173</f>
        <v>0</v>
      </c>
    </row>
    <row r="1174" spans="1:5" ht="12.75" hidden="1">
      <c r="A1174" s="56"/>
      <c r="B1174" s="54" t="s">
        <v>58</v>
      </c>
      <c r="C1174" s="54">
        <f>C1175+C1178+C1179+C1177</f>
        <v>0</v>
      </c>
      <c r="D1174" s="54"/>
      <c r="E1174" s="54">
        <f t="shared" si="33"/>
        <v>0</v>
      </c>
    </row>
    <row r="1175" spans="1:5" ht="12.75" hidden="1">
      <c r="A1175" s="56"/>
      <c r="B1175" s="53" t="s">
        <v>180</v>
      </c>
      <c r="C1175" s="53">
        <f>C1176</f>
        <v>0</v>
      </c>
      <c r="D1175" s="53"/>
      <c r="E1175" s="54">
        <f t="shared" si="33"/>
        <v>0</v>
      </c>
    </row>
    <row r="1176" spans="1:5" ht="12.75" hidden="1">
      <c r="A1176" s="56"/>
      <c r="B1176" s="53" t="s">
        <v>176</v>
      </c>
      <c r="C1176" s="53">
        <v>0</v>
      </c>
      <c r="D1176" s="53"/>
      <c r="E1176" s="54">
        <f t="shared" si="33"/>
        <v>0</v>
      </c>
    </row>
    <row r="1177" spans="1:5" ht="25.5" hidden="1">
      <c r="A1177" s="56"/>
      <c r="B1177" s="73" t="s">
        <v>181</v>
      </c>
      <c r="C1177" s="53"/>
      <c r="D1177" s="53"/>
      <c r="E1177" s="54">
        <f t="shared" si="33"/>
        <v>0</v>
      </c>
    </row>
    <row r="1178" spans="1:5" ht="12.75" hidden="1">
      <c r="A1178" s="56"/>
      <c r="B1178" s="53" t="s">
        <v>101</v>
      </c>
      <c r="C1178" s="53">
        <v>0</v>
      </c>
      <c r="D1178" s="53"/>
      <c r="E1178" s="54">
        <f t="shared" si="33"/>
        <v>0</v>
      </c>
    </row>
    <row r="1179" spans="1:5" ht="12.75" customHeight="1" hidden="1">
      <c r="A1179" s="56"/>
      <c r="B1179" s="53" t="s">
        <v>102</v>
      </c>
      <c r="C1179" s="53"/>
      <c r="D1179" s="53"/>
      <c r="E1179" s="54">
        <f t="shared" si="33"/>
        <v>0</v>
      </c>
    </row>
    <row r="1180" spans="1:5" ht="24" customHeight="1" hidden="1">
      <c r="A1180" s="56"/>
      <c r="B1180" s="53"/>
      <c r="C1180" s="53"/>
      <c r="D1180" s="53"/>
      <c r="E1180" s="54">
        <f t="shared" si="33"/>
        <v>0</v>
      </c>
    </row>
    <row r="1181" spans="1:5" ht="21.75" customHeight="1" hidden="1">
      <c r="A1181" s="56"/>
      <c r="B1181" s="54" t="s">
        <v>75</v>
      </c>
      <c r="C1181" s="54">
        <f>C1182+C1185</f>
        <v>0</v>
      </c>
      <c r="D1181" s="54"/>
      <c r="E1181" s="54">
        <f t="shared" si="33"/>
        <v>0</v>
      </c>
    </row>
    <row r="1182" spans="1:5" ht="13.5" customHeight="1" hidden="1">
      <c r="A1182" s="56"/>
      <c r="B1182" s="53" t="s">
        <v>43</v>
      </c>
      <c r="C1182" s="53">
        <f>C1183</f>
        <v>0</v>
      </c>
      <c r="D1182" s="53"/>
      <c r="E1182" s="54">
        <f t="shared" si="33"/>
        <v>0</v>
      </c>
    </row>
    <row r="1183" spans="1:5" ht="15" customHeight="1" hidden="1">
      <c r="A1183" s="56"/>
      <c r="B1183" s="53" t="s">
        <v>487</v>
      </c>
      <c r="C1183" s="53"/>
      <c r="D1183" s="53"/>
      <c r="E1183" s="54">
        <f t="shared" si="33"/>
        <v>0</v>
      </c>
    </row>
    <row r="1184" spans="1:5" ht="10.5" customHeight="1" hidden="1">
      <c r="A1184" s="56"/>
      <c r="B1184" s="55" t="s">
        <v>93</v>
      </c>
      <c r="C1184" s="55"/>
      <c r="D1184" s="55"/>
      <c r="E1184" s="54">
        <f t="shared" si="33"/>
        <v>0</v>
      </c>
    </row>
    <row r="1185" spans="1:5" ht="10.5" customHeight="1" hidden="1">
      <c r="A1185" s="56"/>
      <c r="B1185" s="53" t="s">
        <v>57</v>
      </c>
      <c r="C1185" s="53"/>
      <c r="D1185" s="53"/>
      <c r="E1185" s="54">
        <f t="shared" si="33"/>
        <v>0</v>
      </c>
    </row>
    <row r="1186" spans="1:5" ht="12.75">
      <c r="A1186" s="56"/>
      <c r="B1186" s="53"/>
      <c r="C1186" s="53"/>
      <c r="D1186" s="53"/>
      <c r="E1186" s="54"/>
    </row>
    <row r="1187" spans="1:5" ht="12.75">
      <c r="A1187" s="93" t="s">
        <v>182</v>
      </c>
      <c r="B1187" s="54" t="s">
        <v>512</v>
      </c>
      <c r="C1187" s="54"/>
      <c r="D1187" s="54"/>
      <c r="E1187" s="54"/>
    </row>
    <row r="1188" spans="1:5" ht="12.75">
      <c r="A1188" s="56"/>
      <c r="B1188" s="54" t="s">
        <v>58</v>
      </c>
      <c r="C1188" s="54">
        <f>C1189+C1193+C1196+C1201+C1198+C1200+C1195+C1194+C1197+C1199</f>
        <v>11254538</v>
      </c>
      <c r="D1188" s="54">
        <f>D1189+D1193+D1196+D1201+D1198+D1200+D1195+D1194+D1197+D1199</f>
        <v>0</v>
      </c>
      <c r="E1188" s="54">
        <f>E1189+E1193+E1196+E1201+E1198+E1200+E1195+E1194+E1197+E1199</f>
        <v>11254538</v>
      </c>
    </row>
    <row r="1189" spans="1:5" ht="12.75">
      <c r="A1189" s="56"/>
      <c r="B1189" s="53" t="s">
        <v>144</v>
      </c>
      <c r="C1189" s="53">
        <f>C1190+C1191+C1192</f>
        <v>3910089</v>
      </c>
      <c r="D1189" s="53">
        <f>D1190+D1191+D1192</f>
        <v>0</v>
      </c>
      <c r="E1189" s="53">
        <f>E1190+E1191+E1192</f>
        <v>3910089</v>
      </c>
    </row>
    <row r="1190" spans="1:5" ht="12.75">
      <c r="A1190" s="56"/>
      <c r="B1190" s="53" t="s">
        <v>162</v>
      </c>
      <c r="C1190" s="53">
        <v>3438511</v>
      </c>
      <c r="D1190" s="53">
        <v>380340</v>
      </c>
      <c r="E1190" s="53">
        <f aca="true" t="shared" si="34" ref="E1190:E1201">C1190+D1190</f>
        <v>3818851</v>
      </c>
    </row>
    <row r="1191" spans="1:5" ht="29.25" customHeight="1">
      <c r="A1191" s="56"/>
      <c r="B1191" s="73" t="s">
        <v>156</v>
      </c>
      <c r="C1191" s="53">
        <v>91238</v>
      </c>
      <c r="D1191" s="53">
        <v>0</v>
      </c>
      <c r="E1191" s="53">
        <f t="shared" si="34"/>
        <v>91238</v>
      </c>
    </row>
    <row r="1192" spans="1:5" ht="16.5" customHeight="1">
      <c r="A1192" s="56"/>
      <c r="B1192" s="73" t="s">
        <v>468</v>
      </c>
      <c r="C1192" s="53">
        <v>380340</v>
      </c>
      <c r="D1192" s="53">
        <v>-380340</v>
      </c>
      <c r="E1192" s="53">
        <f t="shared" si="34"/>
        <v>0</v>
      </c>
    </row>
    <row r="1193" spans="1:5" ht="25.5">
      <c r="A1193" s="56"/>
      <c r="B1193" s="73" t="s">
        <v>428</v>
      </c>
      <c r="C1193" s="53">
        <v>6780408</v>
      </c>
      <c r="D1193" s="53">
        <v>0</v>
      </c>
      <c r="E1193" s="53">
        <f t="shared" si="34"/>
        <v>6780408</v>
      </c>
    </row>
    <row r="1194" spans="1:5" ht="38.25">
      <c r="A1194" s="131"/>
      <c r="B1194" s="132" t="s">
        <v>429</v>
      </c>
      <c r="C1194" s="53">
        <v>124377</v>
      </c>
      <c r="D1194" s="53">
        <v>0</v>
      </c>
      <c r="E1194" s="53">
        <f t="shared" si="34"/>
        <v>124377</v>
      </c>
    </row>
    <row r="1195" spans="1:5" ht="3" customHeight="1">
      <c r="A1195" s="56"/>
      <c r="B1195" s="53" t="s">
        <v>33</v>
      </c>
      <c r="C1195" s="53">
        <v>0</v>
      </c>
      <c r="D1195" s="53">
        <v>0</v>
      </c>
      <c r="E1195" s="53">
        <f t="shared" si="34"/>
        <v>0</v>
      </c>
    </row>
    <row r="1196" spans="1:5" ht="12.75" customHeight="1">
      <c r="A1196" s="56"/>
      <c r="B1196" s="53" t="s">
        <v>427</v>
      </c>
      <c r="C1196" s="53">
        <v>20764</v>
      </c>
      <c r="D1196" s="53">
        <v>0</v>
      </c>
      <c r="E1196" s="53">
        <f t="shared" si="34"/>
        <v>20764</v>
      </c>
    </row>
    <row r="1197" spans="1:5" ht="24.75" customHeight="1" hidden="1">
      <c r="A1197" s="56"/>
      <c r="B1197" s="53" t="s">
        <v>34</v>
      </c>
      <c r="C1197" s="53">
        <v>0</v>
      </c>
      <c r="D1197" s="53"/>
      <c r="E1197" s="53">
        <f t="shared" si="34"/>
        <v>0</v>
      </c>
    </row>
    <row r="1198" spans="1:5" ht="24.75" customHeight="1" hidden="1">
      <c r="A1198" s="56"/>
      <c r="B1198" s="53" t="s">
        <v>21</v>
      </c>
      <c r="C1198" s="53"/>
      <c r="D1198" s="53"/>
      <c r="E1198" s="53">
        <f t="shared" si="34"/>
        <v>0</v>
      </c>
    </row>
    <row r="1199" spans="1:5" ht="2.25" customHeight="1" hidden="1">
      <c r="A1199" s="56"/>
      <c r="B1199" s="84" t="s">
        <v>35</v>
      </c>
      <c r="C1199" s="60">
        <v>0</v>
      </c>
      <c r="D1199" s="60">
        <v>0</v>
      </c>
      <c r="E1199" s="55">
        <f t="shared" si="34"/>
        <v>0</v>
      </c>
    </row>
    <row r="1200" spans="1:5" ht="0.75" customHeight="1" hidden="1">
      <c r="A1200" s="56"/>
      <c r="B1200" s="53" t="s">
        <v>66</v>
      </c>
      <c r="C1200" s="56">
        <v>0</v>
      </c>
      <c r="D1200" s="56">
        <v>0</v>
      </c>
      <c r="E1200" s="53">
        <f t="shared" si="34"/>
        <v>0</v>
      </c>
    </row>
    <row r="1201" spans="1:5" ht="12.75">
      <c r="A1201" s="56"/>
      <c r="B1201" s="53" t="s">
        <v>102</v>
      </c>
      <c r="C1201" s="53">
        <v>418900</v>
      </c>
      <c r="D1201" s="53">
        <v>0</v>
      </c>
      <c r="E1201" s="53">
        <f t="shared" si="34"/>
        <v>418900</v>
      </c>
    </row>
    <row r="1202" spans="1:5" ht="12.75">
      <c r="A1202" s="56"/>
      <c r="B1202" s="53"/>
      <c r="C1202" s="56"/>
      <c r="D1202" s="56"/>
      <c r="E1202" s="54"/>
    </row>
    <row r="1203" spans="1:5" ht="12.75">
      <c r="A1203" s="56"/>
      <c r="B1203" s="54" t="s">
        <v>75</v>
      </c>
      <c r="C1203" s="54">
        <f>C1204+C1209+C1212</f>
        <v>11254538</v>
      </c>
      <c r="D1203" s="54">
        <f>D1204+D1209+D1212</f>
        <v>0</v>
      </c>
      <c r="E1203" s="54">
        <f>E1204+E1209+E1212</f>
        <v>11254538</v>
      </c>
    </row>
    <row r="1204" spans="1:5" ht="12.75">
      <c r="A1204" s="56"/>
      <c r="B1204" s="53" t="s">
        <v>43</v>
      </c>
      <c r="C1204" s="53">
        <f>C1205+C1207+C1208+C1210+C1211</f>
        <v>11072605</v>
      </c>
      <c r="D1204" s="53">
        <f>D1205+D1207+D1208+D1211+D1210</f>
        <v>0</v>
      </c>
      <c r="E1204" s="53">
        <f>E1205+E1207+E1208+E1211+E1210</f>
        <v>11072605</v>
      </c>
    </row>
    <row r="1205" spans="1:5" ht="12.75">
      <c r="A1205" s="56"/>
      <c r="B1205" s="53" t="s">
        <v>487</v>
      </c>
      <c r="C1205" s="53">
        <v>11040443</v>
      </c>
      <c r="D1205" s="53">
        <v>0</v>
      </c>
      <c r="E1205" s="53">
        <f aca="true" t="shared" si="35" ref="E1205:E1212">C1205+D1205</f>
        <v>11040443</v>
      </c>
    </row>
    <row r="1206" spans="1:5" ht="12.75">
      <c r="A1206" s="60"/>
      <c r="B1206" s="55" t="s">
        <v>44</v>
      </c>
      <c r="C1206" s="55">
        <v>7399489</v>
      </c>
      <c r="D1206" s="55">
        <v>0</v>
      </c>
      <c r="E1206" s="53">
        <f t="shared" si="35"/>
        <v>7399489</v>
      </c>
    </row>
    <row r="1207" spans="1:5" ht="12" customHeight="1">
      <c r="A1207" s="60"/>
      <c r="B1207" s="53" t="s">
        <v>45</v>
      </c>
      <c r="C1207" s="53">
        <v>31769</v>
      </c>
      <c r="D1207" s="53">
        <v>0</v>
      </c>
      <c r="E1207" s="53">
        <f t="shared" si="35"/>
        <v>31769</v>
      </c>
    </row>
    <row r="1208" spans="1:5" ht="16.5" customHeight="1" hidden="1">
      <c r="A1208" s="60"/>
      <c r="B1208" s="53" t="s">
        <v>380</v>
      </c>
      <c r="C1208" s="53">
        <v>0</v>
      </c>
      <c r="D1208" s="53">
        <v>0</v>
      </c>
      <c r="E1208" s="53">
        <f t="shared" si="35"/>
        <v>0</v>
      </c>
    </row>
    <row r="1209" spans="1:5" ht="12.75">
      <c r="A1209" s="60"/>
      <c r="B1209" s="53" t="s">
        <v>57</v>
      </c>
      <c r="C1209" s="53">
        <v>173883</v>
      </c>
      <c r="D1209" s="53">
        <v>0</v>
      </c>
      <c r="E1209" s="53">
        <f t="shared" si="35"/>
        <v>173883</v>
      </c>
    </row>
    <row r="1210" spans="1:5" ht="37.5" customHeight="1">
      <c r="A1210" s="60"/>
      <c r="B1210" s="73" t="s">
        <v>52</v>
      </c>
      <c r="C1210" s="53">
        <v>393</v>
      </c>
      <c r="D1210" s="53">
        <v>0</v>
      </c>
      <c r="E1210" s="53">
        <f t="shared" si="35"/>
        <v>393</v>
      </c>
    </row>
    <row r="1211" spans="1:5" ht="3.75" customHeight="1" hidden="1">
      <c r="A1211" s="60"/>
      <c r="B1211" s="73" t="s">
        <v>53</v>
      </c>
      <c r="C1211" s="53">
        <v>0</v>
      </c>
      <c r="D1211" s="53">
        <v>0</v>
      </c>
      <c r="E1211" s="53">
        <f t="shared" si="35"/>
        <v>0</v>
      </c>
    </row>
    <row r="1212" spans="1:5" ht="26.25" customHeight="1">
      <c r="A1212" s="133"/>
      <c r="B1212" s="82" t="s">
        <v>484</v>
      </c>
      <c r="C1212" s="55">
        <v>8050</v>
      </c>
      <c r="D1212" s="55">
        <v>0</v>
      </c>
      <c r="E1212" s="55">
        <f t="shared" si="35"/>
        <v>8050</v>
      </c>
    </row>
    <row r="1213" spans="1:5" ht="15" customHeight="1">
      <c r="A1213" s="60"/>
      <c r="B1213" s="53"/>
      <c r="C1213" s="53"/>
      <c r="D1213" s="53"/>
      <c r="E1213" s="54"/>
    </row>
    <row r="1214" spans="1:5" ht="12.75">
      <c r="A1214" s="57" t="s">
        <v>184</v>
      </c>
      <c r="B1214" s="54" t="s">
        <v>185</v>
      </c>
      <c r="C1214" s="54"/>
      <c r="D1214" s="54"/>
      <c r="E1214" s="54"/>
    </row>
    <row r="1215" spans="1:5" ht="12.75">
      <c r="A1215" s="56"/>
      <c r="B1215" s="54" t="s">
        <v>58</v>
      </c>
      <c r="C1215" s="54">
        <f>C1216+C1219+C1220+C1224+C1222+C1223+C1221</f>
        <v>1826614</v>
      </c>
      <c r="D1215" s="54">
        <f>D1216+D1219+D1220+D1224+D1222+D1223+D1221</f>
        <v>0</v>
      </c>
      <c r="E1215" s="54">
        <f>E1216+E1219+E1220+E1224+E1222+E1223+E1221</f>
        <v>1826614</v>
      </c>
    </row>
    <row r="1216" spans="1:5" ht="12.75">
      <c r="A1216" s="56"/>
      <c r="B1216" s="53" t="s">
        <v>180</v>
      </c>
      <c r="C1216" s="53">
        <f>C1217+C1218</f>
        <v>279304</v>
      </c>
      <c r="D1216" s="53">
        <f>D1217+D1218</f>
        <v>0</v>
      </c>
      <c r="E1216" s="53">
        <f>E1217+E1218</f>
        <v>279304</v>
      </c>
    </row>
    <row r="1217" spans="1:5" ht="12.75">
      <c r="A1217" s="56"/>
      <c r="B1217" s="53" t="s">
        <v>186</v>
      </c>
      <c r="C1217" s="53">
        <v>279058</v>
      </c>
      <c r="D1217" s="53">
        <v>0</v>
      </c>
      <c r="E1217" s="53">
        <f aca="true" t="shared" si="36" ref="E1217:E1224">C1217+D1217</f>
        <v>279058</v>
      </c>
    </row>
    <row r="1218" spans="1:5" ht="12.75">
      <c r="A1218" s="56"/>
      <c r="B1218" s="53" t="s">
        <v>234</v>
      </c>
      <c r="C1218" s="53">
        <v>246</v>
      </c>
      <c r="D1218" s="53">
        <v>0</v>
      </c>
      <c r="E1218" s="53">
        <f t="shared" si="36"/>
        <v>246</v>
      </c>
    </row>
    <row r="1219" spans="1:5" ht="25.5">
      <c r="A1219" s="56"/>
      <c r="B1219" s="73" t="s">
        <v>428</v>
      </c>
      <c r="C1219" s="53">
        <v>1505453</v>
      </c>
      <c r="D1219" s="53">
        <v>0</v>
      </c>
      <c r="E1219" s="53">
        <f t="shared" si="36"/>
        <v>1505453</v>
      </c>
    </row>
    <row r="1220" spans="1:5" ht="12" customHeight="1">
      <c r="A1220" s="56"/>
      <c r="B1220" s="53" t="s">
        <v>427</v>
      </c>
      <c r="C1220" s="53">
        <v>14550</v>
      </c>
      <c r="D1220" s="53">
        <v>0</v>
      </c>
      <c r="E1220" s="53">
        <f t="shared" si="36"/>
        <v>14550</v>
      </c>
    </row>
    <row r="1221" spans="1:5" ht="20.25" customHeight="1" hidden="1">
      <c r="A1221" s="56"/>
      <c r="B1221" s="53" t="s">
        <v>33</v>
      </c>
      <c r="C1221" s="53"/>
      <c r="D1221" s="53"/>
      <c r="E1221" s="53">
        <f t="shared" si="36"/>
        <v>0</v>
      </c>
    </row>
    <row r="1222" spans="1:5" ht="18" customHeight="1" hidden="1">
      <c r="A1222" s="56"/>
      <c r="B1222" s="53" t="s">
        <v>21</v>
      </c>
      <c r="C1222" s="53">
        <v>0</v>
      </c>
      <c r="D1222" s="53"/>
      <c r="E1222" s="53">
        <f t="shared" si="36"/>
        <v>0</v>
      </c>
    </row>
    <row r="1223" spans="1:5" ht="19.5" customHeight="1" hidden="1">
      <c r="A1223" s="56"/>
      <c r="B1223" s="58" t="s">
        <v>35</v>
      </c>
      <c r="C1223" s="53">
        <v>0</v>
      </c>
      <c r="D1223" s="55">
        <v>0</v>
      </c>
      <c r="E1223" s="55">
        <f t="shared" si="36"/>
        <v>0</v>
      </c>
    </row>
    <row r="1224" spans="1:5" ht="12.75">
      <c r="A1224" s="56"/>
      <c r="B1224" s="53" t="s">
        <v>102</v>
      </c>
      <c r="C1224" s="53">
        <v>27307</v>
      </c>
      <c r="D1224" s="53"/>
      <c r="E1224" s="53">
        <f t="shared" si="36"/>
        <v>27307</v>
      </c>
    </row>
    <row r="1225" spans="1:5" ht="12.75">
      <c r="A1225" s="56"/>
      <c r="B1225" s="53"/>
      <c r="C1225" s="53"/>
      <c r="D1225" s="53"/>
      <c r="E1225" s="54"/>
    </row>
    <row r="1226" spans="1:5" ht="12.75">
      <c r="A1226" s="56"/>
      <c r="B1226" s="54" t="s">
        <v>75</v>
      </c>
      <c r="C1226" s="54">
        <f>C1227+C1232+C1233</f>
        <v>1826614</v>
      </c>
      <c r="D1226" s="54">
        <f>D1227+D1232+D1233</f>
        <v>0</v>
      </c>
      <c r="E1226" s="54">
        <f>E1227+E1232+E1233</f>
        <v>1826614</v>
      </c>
    </row>
    <row r="1227" spans="1:5" ht="12.75">
      <c r="A1227" s="56"/>
      <c r="B1227" s="53" t="s">
        <v>43</v>
      </c>
      <c r="C1227" s="53">
        <f>C1228+C1231+C1234</f>
        <v>1822845</v>
      </c>
      <c r="D1227" s="53">
        <f>D1228+D1231+D1234</f>
        <v>0</v>
      </c>
      <c r="E1227" s="53">
        <f>E1228+E1231+E1234</f>
        <v>1822845</v>
      </c>
    </row>
    <row r="1228" spans="1:5" ht="12.75">
      <c r="A1228" s="56"/>
      <c r="B1228" s="53" t="s">
        <v>487</v>
      </c>
      <c r="C1228" s="53">
        <v>1822845</v>
      </c>
      <c r="D1228" s="53">
        <v>0</v>
      </c>
      <c r="E1228" s="53">
        <f aca="true" t="shared" si="37" ref="E1228:E1234">C1228+D1228</f>
        <v>1822845</v>
      </c>
    </row>
    <row r="1229" spans="1:5" ht="12.75">
      <c r="A1229" s="56"/>
      <c r="B1229" s="55" t="s">
        <v>44</v>
      </c>
      <c r="C1229" s="55">
        <v>1248380</v>
      </c>
      <c r="D1229" s="55">
        <v>0</v>
      </c>
      <c r="E1229" s="53">
        <f t="shared" si="37"/>
        <v>1248380</v>
      </c>
    </row>
    <row r="1230" spans="1:5" ht="1.5" customHeight="1">
      <c r="A1230" s="60"/>
      <c r="B1230" s="53" t="s">
        <v>45</v>
      </c>
      <c r="C1230" s="53"/>
      <c r="D1230" s="53"/>
      <c r="E1230" s="53">
        <f t="shared" si="37"/>
        <v>0</v>
      </c>
    </row>
    <row r="1231" spans="1:5" ht="15" customHeight="1" hidden="1">
      <c r="A1231" s="56"/>
      <c r="B1231" s="53" t="s">
        <v>380</v>
      </c>
      <c r="C1231" s="53">
        <v>0</v>
      </c>
      <c r="D1231" s="53">
        <v>0</v>
      </c>
      <c r="E1231" s="53">
        <f t="shared" si="37"/>
        <v>0</v>
      </c>
    </row>
    <row r="1232" spans="1:5" ht="12.75">
      <c r="A1232" s="56"/>
      <c r="B1232" s="53" t="s">
        <v>57</v>
      </c>
      <c r="C1232" s="53">
        <v>3769</v>
      </c>
      <c r="D1232" s="53">
        <v>0</v>
      </c>
      <c r="E1232" s="53">
        <f t="shared" si="37"/>
        <v>3769</v>
      </c>
    </row>
    <row r="1233" spans="1:5" ht="2.25" customHeight="1">
      <c r="A1233" s="56"/>
      <c r="B1233" s="82" t="s">
        <v>393</v>
      </c>
      <c r="C1233" s="55">
        <v>0</v>
      </c>
      <c r="D1233" s="55">
        <v>0</v>
      </c>
      <c r="E1233" s="55">
        <f t="shared" si="37"/>
        <v>0</v>
      </c>
    </row>
    <row r="1234" spans="1:5" ht="2.25" customHeight="1">
      <c r="A1234" s="56"/>
      <c r="B1234" s="73" t="s">
        <v>187</v>
      </c>
      <c r="C1234" s="53">
        <v>0</v>
      </c>
      <c r="D1234" s="53">
        <v>0</v>
      </c>
      <c r="E1234" s="53">
        <f t="shared" si="37"/>
        <v>0</v>
      </c>
    </row>
    <row r="1235" spans="1:5" ht="12.75">
      <c r="A1235" s="56"/>
      <c r="B1235" s="53"/>
      <c r="C1235" s="53"/>
      <c r="D1235" s="53"/>
      <c r="E1235" s="54"/>
    </row>
    <row r="1236" spans="1:5" ht="12.75">
      <c r="A1236" s="57" t="s">
        <v>188</v>
      </c>
      <c r="B1236" s="54" t="s">
        <v>189</v>
      </c>
      <c r="C1236" s="54"/>
      <c r="D1236" s="54"/>
      <c r="E1236" s="54"/>
    </row>
    <row r="1237" spans="1:5" ht="12.75">
      <c r="A1237" s="56"/>
      <c r="B1237" s="54" t="s">
        <v>58</v>
      </c>
      <c r="C1237" s="54">
        <f>C1238+C1243+C1246+C1247+C1245+C1244+C1242+C1241</f>
        <v>352870</v>
      </c>
      <c r="D1237" s="54">
        <f>D1238+D1243+D1246+D1247+D1245+D1244+D1242+D1241</f>
        <v>0</v>
      </c>
      <c r="E1237" s="54">
        <f>E1238+E1243+E1246+E1247+E1245+E1244+E1242+E1241</f>
        <v>352870</v>
      </c>
    </row>
    <row r="1238" spans="1:5" ht="12.75">
      <c r="A1238" s="56"/>
      <c r="B1238" s="53" t="s">
        <v>180</v>
      </c>
      <c r="C1238" s="53">
        <f>C1239+C1240</f>
        <v>40853</v>
      </c>
      <c r="D1238" s="53">
        <f>D1239+D1240</f>
        <v>0</v>
      </c>
      <c r="E1238" s="53">
        <f>E1239+E1240</f>
        <v>40853</v>
      </c>
    </row>
    <row r="1239" spans="1:5" ht="12.75">
      <c r="A1239" s="56"/>
      <c r="B1239" s="53" t="s">
        <v>186</v>
      </c>
      <c r="C1239" s="53">
        <v>30398</v>
      </c>
      <c r="D1239" s="53">
        <v>10455</v>
      </c>
      <c r="E1239" s="53">
        <f aca="true" t="shared" si="38" ref="E1239:E1247">C1239+D1239</f>
        <v>40853</v>
      </c>
    </row>
    <row r="1240" spans="1:5" ht="12.75">
      <c r="A1240" s="56"/>
      <c r="B1240" s="53" t="s">
        <v>468</v>
      </c>
      <c r="C1240" s="53">
        <v>10455</v>
      </c>
      <c r="D1240" s="53">
        <v>-10455</v>
      </c>
      <c r="E1240" s="53">
        <f t="shared" si="38"/>
        <v>0</v>
      </c>
    </row>
    <row r="1241" spans="1:5" ht="25.5">
      <c r="A1241" s="56"/>
      <c r="B1241" s="73" t="s">
        <v>511</v>
      </c>
      <c r="C1241" s="53">
        <v>308645</v>
      </c>
      <c r="D1241" s="53">
        <v>0</v>
      </c>
      <c r="E1241" s="53">
        <f t="shared" si="38"/>
        <v>308645</v>
      </c>
    </row>
    <row r="1242" spans="1:5" ht="12.75" hidden="1">
      <c r="A1242" s="131"/>
      <c r="B1242" s="53" t="s">
        <v>33</v>
      </c>
      <c r="C1242" s="53">
        <v>0</v>
      </c>
      <c r="D1242" s="53"/>
      <c r="E1242" s="54">
        <f t="shared" si="38"/>
        <v>0</v>
      </c>
    </row>
    <row r="1243" spans="1:5" ht="12" customHeight="1">
      <c r="A1243" s="56"/>
      <c r="B1243" s="53" t="s">
        <v>390</v>
      </c>
      <c r="C1243" s="53">
        <v>2200</v>
      </c>
      <c r="D1243" s="53">
        <v>0</v>
      </c>
      <c r="E1243" s="53">
        <f t="shared" si="38"/>
        <v>2200</v>
      </c>
    </row>
    <row r="1244" spans="1:5" ht="2.25" customHeight="1" hidden="1">
      <c r="A1244" s="131"/>
      <c r="B1244" s="132" t="s">
        <v>429</v>
      </c>
      <c r="C1244" s="53">
        <v>0</v>
      </c>
      <c r="D1244" s="53">
        <v>0</v>
      </c>
      <c r="E1244" s="53">
        <f t="shared" si="38"/>
        <v>0</v>
      </c>
    </row>
    <row r="1245" spans="1:5" ht="15" customHeight="1">
      <c r="A1245" s="56"/>
      <c r="B1245" s="84" t="s">
        <v>35</v>
      </c>
      <c r="C1245" s="55">
        <v>1172</v>
      </c>
      <c r="D1245" s="55">
        <v>0</v>
      </c>
      <c r="E1245" s="55">
        <f t="shared" si="38"/>
        <v>1172</v>
      </c>
    </row>
    <row r="1246" spans="1:5" ht="19.5" customHeight="1" hidden="1">
      <c r="A1246" s="56"/>
      <c r="B1246" s="53" t="s">
        <v>102</v>
      </c>
      <c r="C1246" s="55">
        <v>0</v>
      </c>
      <c r="D1246" s="55"/>
      <c r="E1246" s="58">
        <f t="shared" si="38"/>
        <v>0</v>
      </c>
    </row>
    <row r="1247" spans="1:5" ht="17.25" customHeight="1" hidden="1">
      <c r="A1247" s="56"/>
      <c r="B1247" s="53" t="s">
        <v>66</v>
      </c>
      <c r="C1247" s="55"/>
      <c r="D1247" s="55"/>
      <c r="E1247" s="58">
        <f t="shared" si="38"/>
        <v>0</v>
      </c>
    </row>
    <row r="1248" spans="1:5" ht="12.75">
      <c r="A1248" s="263"/>
      <c r="B1248" s="261"/>
      <c r="C1248" s="261"/>
      <c r="D1248" s="261"/>
      <c r="E1248" s="54"/>
    </row>
    <row r="1249" spans="1:5" ht="12.75">
      <c r="A1249" s="56"/>
      <c r="B1249" s="59" t="s">
        <v>75</v>
      </c>
      <c r="C1249" s="54">
        <f>C1250+C1254+C1255+C1256</f>
        <v>352870</v>
      </c>
      <c r="D1249" s="54">
        <f>D1250+D1254+D1255+D1256</f>
        <v>0</v>
      </c>
      <c r="E1249" s="54">
        <f>E1250+E1254+E1255+E1256</f>
        <v>352870</v>
      </c>
    </row>
    <row r="1250" spans="1:5" ht="12.75">
      <c r="A1250" s="56"/>
      <c r="B1250" s="53" t="s">
        <v>43</v>
      </c>
      <c r="C1250" s="53">
        <f>C1251+C1253+C1255</f>
        <v>82670</v>
      </c>
      <c r="D1250" s="53">
        <f>D1251+D1253+D1255</f>
        <v>0</v>
      </c>
      <c r="E1250" s="53">
        <f>E1251+E1253+E1255</f>
        <v>82670</v>
      </c>
    </row>
    <row r="1251" spans="1:5" ht="12.75">
      <c r="A1251" s="56"/>
      <c r="B1251" s="53" t="s">
        <v>487</v>
      </c>
      <c r="C1251" s="53">
        <v>63159</v>
      </c>
      <c r="D1251" s="53">
        <v>0</v>
      </c>
      <c r="E1251" s="53">
        <f aca="true" t="shared" si="39" ref="E1251:E1256">C1251+D1251</f>
        <v>63159</v>
      </c>
    </row>
    <row r="1252" spans="1:5" ht="12.75">
      <c r="A1252" s="60"/>
      <c r="B1252" s="55" t="s">
        <v>44</v>
      </c>
      <c r="C1252" s="55">
        <v>40260</v>
      </c>
      <c r="D1252" s="55">
        <v>0</v>
      </c>
      <c r="E1252" s="53">
        <f t="shared" si="39"/>
        <v>40260</v>
      </c>
    </row>
    <row r="1253" spans="1:5" ht="12.75">
      <c r="A1253" s="56"/>
      <c r="B1253" s="53" t="s">
        <v>45</v>
      </c>
      <c r="C1253" s="53">
        <v>19511</v>
      </c>
      <c r="D1253" s="53">
        <v>0</v>
      </c>
      <c r="E1253" s="53">
        <f t="shared" si="39"/>
        <v>19511</v>
      </c>
    </row>
    <row r="1254" spans="1:5" ht="12.75" hidden="1">
      <c r="A1254" s="56"/>
      <c r="B1254" s="53" t="s">
        <v>57</v>
      </c>
      <c r="C1254" s="53">
        <v>0</v>
      </c>
      <c r="D1254" s="53">
        <v>0</v>
      </c>
      <c r="E1254" s="53">
        <f t="shared" si="39"/>
        <v>0</v>
      </c>
    </row>
    <row r="1255" spans="1:5" ht="12.75" hidden="1">
      <c r="A1255" s="56"/>
      <c r="B1255" s="53" t="s">
        <v>50</v>
      </c>
      <c r="C1255" s="53">
        <v>0</v>
      </c>
      <c r="D1255" s="53"/>
      <c r="E1255" s="53">
        <f t="shared" si="39"/>
        <v>0</v>
      </c>
    </row>
    <row r="1256" spans="1:5" ht="25.5">
      <c r="A1256" s="56"/>
      <c r="B1256" s="82" t="s">
        <v>484</v>
      </c>
      <c r="C1256" s="53">
        <v>270200</v>
      </c>
      <c r="D1256" s="53">
        <v>0</v>
      </c>
      <c r="E1256" s="53">
        <f t="shared" si="39"/>
        <v>270200</v>
      </c>
    </row>
    <row r="1257" spans="1:5" ht="12.75">
      <c r="A1257" s="56"/>
      <c r="B1257" s="82"/>
      <c r="C1257" s="53"/>
      <c r="D1257" s="53"/>
      <c r="E1257" s="53"/>
    </row>
    <row r="1258" spans="1:5" ht="12.75">
      <c r="A1258" s="93">
        <v>9.82</v>
      </c>
      <c r="B1258" s="54" t="s">
        <v>190</v>
      </c>
      <c r="C1258" s="53"/>
      <c r="D1258" s="53"/>
      <c r="E1258" s="54"/>
    </row>
    <row r="1259" spans="1:5" ht="12.75">
      <c r="A1259" s="56"/>
      <c r="B1259" s="54" t="s">
        <v>58</v>
      </c>
      <c r="C1259" s="54">
        <f>C1260+C1262+C1264+C1263</f>
        <v>465042</v>
      </c>
      <c r="D1259" s="54">
        <f>D1260+D1262+D1264+D1263</f>
        <v>0</v>
      </c>
      <c r="E1259" s="54">
        <f>E1260+E1262+E1264+E1263</f>
        <v>465042</v>
      </c>
    </row>
    <row r="1260" spans="1:5" ht="12.75">
      <c r="A1260" s="56"/>
      <c r="B1260" s="53" t="s">
        <v>80</v>
      </c>
      <c r="C1260" s="53">
        <f>C1261</f>
        <v>-703921</v>
      </c>
      <c r="D1260" s="53">
        <f>D1261</f>
        <v>0</v>
      </c>
      <c r="E1260" s="53">
        <f>E1261</f>
        <v>-703921</v>
      </c>
    </row>
    <row r="1261" spans="1:5" ht="12.75">
      <c r="A1261" s="56"/>
      <c r="B1261" s="53" t="s">
        <v>186</v>
      </c>
      <c r="C1261" s="53">
        <v>-703921</v>
      </c>
      <c r="D1261" s="53">
        <v>0</v>
      </c>
      <c r="E1261" s="53">
        <f>C1261+D1261</f>
        <v>-703921</v>
      </c>
    </row>
    <row r="1262" spans="1:5" ht="12.75">
      <c r="A1262" s="56"/>
      <c r="B1262" s="53" t="s">
        <v>21</v>
      </c>
      <c r="C1262" s="53">
        <v>1168963</v>
      </c>
      <c r="D1262" s="53">
        <v>0</v>
      </c>
      <c r="E1262" s="53">
        <f>C1262+D1262</f>
        <v>1168963</v>
      </c>
    </row>
    <row r="1263" spans="1:5" ht="12.75" hidden="1">
      <c r="A1263" s="56"/>
      <c r="B1263" s="53" t="s">
        <v>74</v>
      </c>
      <c r="C1263" s="53"/>
      <c r="D1263" s="53"/>
      <c r="E1263" s="54">
        <f>C1263+D1263</f>
        <v>0</v>
      </c>
    </row>
    <row r="1264" spans="1:5" ht="12.75" hidden="1">
      <c r="A1264" s="56"/>
      <c r="B1264" s="53" t="s">
        <v>102</v>
      </c>
      <c r="C1264" s="53">
        <v>0</v>
      </c>
      <c r="D1264" s="53"/>
      <c r="E1264" s="53">
        <f>C1264+D1264</f>
        <v>0</v>
      </c>
    </row>
    <row r="1265" spans="1:5" ht="12.75">
      <c r="A1265" s="56"/>
      <c r="B1265" s="53"/>
      <c r="C1265" s="53"/>
      <c r="D1265" s="53"/>
      <c r="E1265" s="54"/>
    </row>
    <row r="1266" spans="1:5" ht="12.75">
      <c r="A1266" s="56"/>
      <c r="B1266" s="54" t="s">
        <v>75</v>
      </c>
      <c r="C1266" s="54">
        <f>C1267</f>
        <v>465042</v>
      </c>
      <c r="D1266" s="54">
        <f>D1267</f>
        <v>0</v>
      </c>
      <c r="E1266" s="54">
        <f>E1267</f>
        <v>465042</v>
      </c>
    </row>
    <row r="1267" spans="1:5" ht="12.75">
      <c r="A1267" s="56"/>
      <c r="B1267" s="53" t="s">
        <v>43</v>
      </c>
      <c r="C1267" s="53">
        <f>C1268+C1269</f>
        <v>465042</v>
      </c>
      <c r="D1267" s="53">
        <f>D1268+D1269</f>
        <v>0</v>
      </c>
      <c r="E1267" s="53">
        <f>E1268+E1269</f>
        <v>465042</v>
      </c>
    </row>
    <row r="1268" spans="1:5" ht="12.75">
      <c r="A1268" s="56"/>
      <c r="B1268" s="53" t="s">
        <v>111</v>
      </c>
      <c r="C1268" s="53">
        <v>450768</v>
      </c>
      <c r="D1268" s="53">
        <v>0</v>
      </c>
      <c r="E1268" s="53">
        <f aca="true" t="shared" si="40" ref="E1268:E1280">C1268+D1268</f>
        <v>450768</v>
      </c>
    </row>
    <row r="1269" spans="1:5" ht="12.75">
      <c r="A1269" s="56"/>
      <c r="B1269" s="53" t="s">
        <v>45</v>
      </c>
      <c r="C1269" s="53">
        <v>14274</v>
      </c>
      <c r="D1269" s="53">
        <v>0</v>
      </c>
      <c r="E1269" s="53">
        <f t="shared" si="40"/>
        <v>14274</v>
      </c>
    </row>
    <row r="1270" spans="1:5" ht="12.75" hidden="1">
      <c r="A1270" s="56"/>
      <c r="B1270" s="53"/>
      <c r="C1270" s="53"/>
      <c r="D1270" s="53"/>
      <c r="E1270" s="54">
        <f t="shared" si="40"/>
        <v>0</v>
      </c>
    </row>
    <row r="1271" spans="1:5" ht="12.75" hidden="1">
      <c r="A1271" s="56"/>
      <c r="B1271" s="53"/>
      <c r="C1271" s="53"/>
      <c r="D1271" s="53"/>
      <c r="E1271" s="54">
        <f t="shared" si="40"/>
        <v>0</v>
      </c>
    </row>
    <row r="1272" spans="1:5" ht="38.25" hidden="1">
      <c r="A1272" s="94" t="s">
        <v>191</v>
      </c>
      <c r="B1272" s="59" t="s">
        <v>192</v>
      </c>
      <c r="C1272" s="53"/>
      <c r="D1272" s="53"/>
      <c r="E1272" s="54">
        <f t="shared" si="40"/>
        <v>0</v>
      </c>
    </row>
    <row r="1273" spans="1:5" ht="12.75" hidden="1">
      <c r="A1273" s="257"/>
      <c r="B1273" s="54" t="s">
        <v>58</v>
      </c>
      <c r="C1273" s="54">
        <f>C1274</f>
        <v>0</v>
      </c>
      <c r="D1273" s="54"/>
      <c r="E1273" s="54">
        <f t="shared" si="40"/>
        <v>0</v>
      </c>
    </row>
    <row r="1274" spans="1:5" ht="25.5" hidden="1">
      <c r="A1274" s="257"/>
      <c r="B1274" s="73" t="s">
        <v>19</v>
      </c>
      <c r="C1274" s="53">
        <v>0</v>
      </c>
      <c r="D1274" s="53"/>
      <c r="E1274" s="54">
        <f t="shared" si="40"/>
        <v>0</v>
      </c>
    </row>
    <row r="1275" spans="1:5" ht="12.75" hidden="1">
      <c r="A1275" s="257"/>
      <c r="B1275" s="53"/>
      <c r="C1275" s="53"/>
      <c r="D1275" s="53"/>
      <c r="E1275" s="54">
        <f t="shared" si="40"/>
        <v>0</v>
      </c>
    </row>
    <row r="1276" spans="1:5" ht="12.75" hidden="1">
      <c r="A1276" s="257"/>
      <c r="B1276" s="54" t="s">
        <v>75</v>
      </c>
      <c r="C1276" s="54">
        <f>C1277</f>
        <v>0</v>
      </c>
      <c r="D1276" s="54"/>
      <c r="E1276" s="54">
        <f t="shared" si="40"/>
        <v>0</v>
      </c>
    </row>
    <row r="1277" spans="1:5" ht="12.75" hidden="1">
      <c r="A1277" s="257"/>
      <c r="B1277" s="53" t="s">
        <v>43</v>
      </c>
      <c r="C1277" s="53">
        <f>C1278</f>
        <v>0</v>
      </c>
      <c r="D1277" s="53"/>
      <c r="E1277" s="54">
        <f t="shared" si="40"/>
        <v>0</v>
      </c>
    </row>
    <row r="1278" spans="1:5" ht="12.75" hidden="1">
      <c r="A1278" s="257"/>
      <c r="B1278" s="53" t="s">
        <v>487</v>
      </c>
      <c r="C1278" s="53">
        <v>0</v>
      </c>
      <c r="D1278" s="53"/>
      <c r="E1278" s="54">
        <f t="shared" si="40"/>
        <v>0</v>
      </c>
    </row>
    <row r="1279" spans="1:5" ht="12.75" hidden="1">
      <c r="A1279" s="257"/>
      <c r="B1279" s="53" t="s">
        <v>93</v>
      </c>
      <c r="C1279" s="53">
        <v>0</v>
      </c>
      <c r="D1279" s="53"/>
      <c r="E1279" s="54">
        <f t="shared" si="40"/>
        <v>0</v>
      </c>
    </row>
    <row r="1280" spans="1:5" ht="12.75" hidden="1">
      <c r="A1280" s="56"/>
      <c r="B1280" s="53"/>
      <c r="C1280" s="53"/>
      <c r="D1280" s="53"/>
      <c r="E1280" s="54">
        <f t="shared" si="40"/>
        <v>0</v>
      </c>
    </row>
    <row r="1281" spans="1:5" ht="12.75">
      <c r="A1281" s="56"/>
      <c r="B1281" s="53"/>
      <c r="C1281" s="53"/>
      <c r="D1281" s="53"/>
      <c r="E1281" s="54"/>
    </row>
    <row r="1282" spans="1:5" ht="1.5" customHeight="1">
      <c r="A1282" s="56"/>
      <c r="B1282" s="53"/>
      <c r="C1282" s="53"/>
      <c r="D1282" s="53"/>
      <c r="E1282" s="54"/>
    </row>
    <row r="1283" spans="1:5" ht="12.75">
      <c r="A1283" s="251" t="s">
        <v>430</v>
      </c>
      <c r="B1283" s="54" t="s">
        <v>432</v>
      </c>
      <c r="C1283" s="54"/>
      <c r="D1283" s="54"/>
      <c r="E1283" s="54"/>
    </row>
    <row r="1284" spans="1:5" ht="12.75">
      <c r="A1284" s="56"/>
      <c r="B1284" s="54" t="s">
        <v>58</v>
      </c>
      <c r="C1284" s="54">
        <f>C1285+C1291+C1294+C1290+C1289+C1293+C1292</f>
        <v>730667</v>
      </c>
      <c r="D1284" s="54">
        <f>D1285+D1291+D1294+D1290+D1289+D1293+D1292</f>
        <v>0</v>
      </c>
      <c r="E1284" s="54">
        <f>C1284+D1284</f>
        <v>730667</v>
      </c>
    </row>
    <row r="1285" spans="1:5" ht="12.75">
      <c r="A1285" s="56"/>
      <c r="B1285" s="53" t="s">
        <v>73</v>
      </c>
      <c r="C1285" s="53">
        <f>C1286+C1287+C1288</f>
        <v>293180</v>
      </c>
      <c r="D1285" s="53">
        <f>D1286+D1287+D1288</f>
        <v>0</v>
      </c>
      <c r="E1285" s="53">
        <f>E1286+E1287+E1288</f>
        <v>293180</v>
      </c>
    </row>
    <row r="1286" spans="1:5" ht="12.75">
      <c r="A1286" s="56"/>
      <c r="B1286" s="53" t="s">
        <v>421</v>
      </c>
      <c r="C1286" s="53">
        <v>209219</v>
      </c>
      <c r="D1286" s="53">
        <v>83961</v>
      </c>
      <c r="E1286" s="53">
        <f aca="true" t="shared" si="41" ref="E1286:E1294">C1286+D1286</f>
        <v>293180</v>
      </c>
    </row>
    <row r="1287" spans="1:5" ht="1.5" customHeight="1">
      <c r="A1287" s="56"/>
      <c r="B1287" s="73" t="s">
        <v>234</v>
      </c>
      <c r="C1287" s="53"/>
      <c r="D1287" s="53"/>
      <c r="E1287" s="53">
        <f t="shared" si="41"/>
        <v>0</v>
      </c>
    </row>
    <row r="1288" spans="1:5" ht="12" customHeight="1">
      <c r="A1288" s="56"/>
      <c r="B1288" s="73" t="s">
        <v>468</v>
      </c>
      <c r="C1288" s="53">
        <v>83961</v>
      </c>
      <c r="D1288" s="53">
        <v>-83961</v>
      </c>
      <c r="E1288" s="53">
        <f t="shared" si="41"/>
        <v>0</v>
      </c>
    </row>
    <row r="1289" spans="1:5" ht="38.25" customHeight="1" hidden="1">
      <c r="A1289" s="56"/>
      <c r="B1289" s="127" t="s">
        <v>429</v>
      </c>
      <c r="C1289" s="53"/>
      <c r="D1289" s="53"/>
      <c r="E1289" s="53">
        <f t="shared" si="41"/>
        <v>0</v>
      </c>
    </row>
    <row r="1290" spans="1:5" ht="12" customHeight="1" hidden="1">
      <c r="A1290" s="56"/>
      <c r="B1290" s="53" t="s">
        <v>33</v>
      </c>
      <c r="C1290" s="53">
        <v>0</v>
      </c>
      <c r="D1290" s="53"/>
      <c r="E1290" s="53">
        <f t="shared" si="41"/>
        <v>0</v>
      </c>
    </row>
    <row r="1291" spans="1:5" ht="12.75">
      <c r="A1291" s="56"/>
      <c r="B1291" s="53" t="s">
        <v>427</v>
      </c>
      <c r="C1291" s="53">
        <v>386000</v>
      </c>
      <c r="D1291" s="53">
        <v>0</v>
      </c>
      <c r="E1291" s="53">
        <f t="shared" si="41"/>
        <v>386000</v>
      </c>
    </row>
    <row r="1292" spans="1:5" ht="14.25" customHeight="1">
      <c r="A1292" s="56"/>
      <c r="B1292" s="53" t="s">
        <v>35</v>
      </c>
      <c r="C1292" s="53">
        <v>40000</v>
      </c>
      <c r="D1292" s="53"/>
      <c r="E1292" s="53">
        <f t="shared" si="41"/>
        <v>40000</v>
      </c>
    </row>
    <row r="1293" spans="1:5" ht="12.75" hidden="1">
      <c r="A1293" s="56"/>
      <c r="B1293" s="53" t="s">
        <v>66</v>
      </c>
      <c r="C1293" s="53">
        <v>0</v>
      </c>
      <c r="D1293" s="53"/>
      <c r="E1293" s="53">
        <f t="shared" si="41"/>
        <v>0</v>
      </c>
    </row>
    <row r="1294" spans="1:5" ht="12.75">
      <c r="A1294" s="56"/>
      <c r="B1294" s="53" t="s">
        <v>102</v>
      </c>
      <c r="C1294" s="53">
        <v>11487</v>
      </c>
      <c r="D1294" s="53"/>
      <c r="E1294" s="53">
        <f t="shared" si="41"/>
        <v>11487</v>
      </c>
    </row>
    <row r="1295" spans="1:5" ht="18" customHeight="1">
      <c r="A1295" s="56"/>
      <c r="B1295" s="53"/>
      <c r="C1295" s="53"/>
      <c r="D1295" s="53"/>
      <c r="E1295" s="54"/>
    </row>
    <row r="1296" spans="1:5" ht="12.75">
      <c r="A1296" s="56"/>
      <c r="B1296" s="54" t="s">
        <v>75</v>
      </c>
      <c r="C1296" s="54">
        <f>C1297+C1302</f>
        <v>730667</v>
      </c>
      <c r="D1296" s="54">
        <f>D1297+D1302</f>
        <v>0</v>
      </c>
      <c r="E1296" s="54">
        <f>E1297+E1302</f>
        <v>730667</v>
      </c>
    </row>
    <row r="1297" spans="1:5" ht="12.75">
      <c r="A1297" s="56"/>
      <c r="B1297" s="53" t="s">
        <v>43</v>
      </c>
      <c r="C1297" s="53">
        <f>C1298+C1300+C1303+C1301</f>
        <v>730667</v>
      </c>
      <c r="D1297" s="53">
        <f>D1298+D1300+D1303+D1301</f>
        <v>0</v>
      </c>
      <c r="E1297" s="53">
        <f>E1298+E1300+E1303+E1301</f>
        <v>730667</v>
      </c>
    </row>
    <row r="1298" spans="1:5" ht="12.75">
      <c r="A1298" s="56"/>
      <c r="B1298" s="53" t="s">
        <v>487</v>
      </c>
      <c r="C1298" s="53">
        <v>690667</v>
      </c>
      <c r="D1298" s="53">
        <v>0</v>
      </c>
      <c r="E1298" s="53">
        <f aca="true" t="shared" si="42" ref="E1298:E1303">C1298+D1298</f>
        <v>690667</v>
      </c>
    </row>
    <row r="1299" spans="1:5" ht="12.75" customHeight="1">
      <c r="A1299" s="56"/>
      <c r="B1299" s="55" t="s">
        <v>44</v>
      </c>
      <c r="C1299" s="53">
        <v>249095</v>
      </c>
      <c r="D1299" s="53">
        <v>0</v>
      </c>
      <c r="E1299" s="53">
        <f t="shared" si="42"/>
        <v>249095</v>
      </c>
    </row>
    <row r="1300" spans="1:5" ht="3" customHeight="1" hidden="1">
      <c r="A1300" s="56"/>
      <c r="B1300" s="53" t="s">
        <v>45</v>
      </c>
      <c r="C1300" s="53"/>
      <c r="D1300" s="53"/>
      <c r="E1300" s="53">
        <f t="shared" si="42"/>
        <v>0</v>
      </c>
    </row>
    <row r="1301" spans="1:5" ht="12.75">
      <c r="A1301" s="56"/>
      <c r="B1301" s="53" t="s">
        <v>362</v>
      </c>
      <c r="C1301" s="53">
        <v>40000</v>
      </c>
      <c r="D1301" s="53">
        <v>0</v>
      </c>
      <c r="E1301" s="53">
        <f t="shared" si="42"/>
        <v>40000</v>
      </c>
    </row>
    <row r="1302" spans="1:5" ht="12.75" hidden="1">
      <c r="A1302" s="56"/>
      <c r="B1302" s="53" t="s">
        <v>57</v>
      </c>
      <c r="C1302" s="53">
        <v>0</v>
      </c>
      <c r="D1302" s="53">
        <v>0</v>
      </c>
      <c r="E1302" s="53">
        <f t="shared" si="42"/>
        <v>0</v>
      </c>
    </row>
    <row r="1303" spans="1:5" ht="12.75" hidden="1">
      <c r="A1303" s="56"/>
      <c r="B1303" s="53" t="s">
        <v>177</v>
      </c>
      <c r="C1303" s="53"/>
      <c r="D1303" s="53"/>
      <c r="E1303" s="53">
        <f t="shared" si="42"/>
        <v>0</v>
      </c>
    </row>
    <row r="1304" spans="1:5" ht="12.75">
      <c r="A1304" s="56"/>
      <c r="B1304" s="53"/>
      <c r="C1304" s="53"/>
      <c r="D1304" s="53"/>
      <c r="E1304" s="54"/>
    </row>
    <row r="1305" spans="1:5" ht="12.75">
      <c r="A1305" s="251" t="s">
        <v>437</v>
      </c>
      <c r="B1305" s="54" t="s">
        <v>431</v>
      </c>
      <c r="C1305" s="54"/>
      <c r="D1305" s="54"/>
      <c r="E1305" s="54"/>
    </row>
    <row r="1306" spans="1:5" ht="12.75">
      <c r="A1306" s="56"/>
      <c r="B1306" s="54" t="s">
        <v>58</v>
      </c>
      <c r="C1306" s="54">
        <f>C1307+C1313+C1316+C1312+C1311+C1315+C1314</f>
        <v>1561793</v>
      </c>
      <c r="D1306" s="54">
        <f>D1307+D1313+D1316+D1312+D1311+D1315+D1314</f>
        <v>0</v>
      </c>
      <c r="E1306" s="54">
        <f>C1306+D1306</f>
        <v>1561793</v>
      </c>
    </row>
    <row r="1307" spans="1:5" ht="12.75">
      <c r="A1307" s="56"/>
      <c r="B1307" s="53" t="s">
        <v>73</v>
      </c>
      <c r="C1307" s="53">
        <f>C1308+C1309+C1310</f>
        <v>876011</v>
      </c>
      <c r="D1307" s="53">
        <f>D1308+D1309+D1310</f>
        <v>0</v>
      </c>
      <c r="E1307" s="53">
        <f>E1308+E1309+E1310</f>
        <v>876011</v>
      </c>
    </row>
    <row r="1308" spans="1:5" ht="12.75">
      <c r="A1308" s="56"/>
      <c r="B1308" s="53" t="s">
        <v>434</v>
      </c>
      <c r="C1308" s="53">
        <v>733878</v>
      </c>
      <c r="D1308" s="53">
        <v>142133</v>
      </c>
      <c r="E1308" s="53">
        <f aca="true" t="shared" si="43" ref="E1308:E1315">C1308+D1308</f>
        <v>876011</v>
      </c>
    </row>
    <row r="1309" spans="1:5" ht="1.5" customHeight="1">
      <c r="A1309" s="56"/>
      <c r="B1309" s="53" t="s">
        <v>234</v>
      </c>
      <c r="C1309" s="53"/>
      <c r="D1309" s="53"/>
      <c r="E1309" s="53">
        <f t="shared" si="43"/>
        <v>0</v>
      </c>
    </row>
    <row r="1310" spans="1:5" ht="14.25" customHeight="1">
      <c r="A1310" s="56"/>
      <c r="B1310" s="53" t="s">
        <v>468</v>
      </c>
      <c r="C1310" s="53">
        <v>142133</v>
      </c>
      <c r="D1310" s="53">
        <v>-142133</v>
      </c>
      <c r="E1310" s="53">
        <f t="shared" si="43"/>
        <v>0</v>
      </c>
    </row>
    <row r="1311" spans="1:5" ht="12" customHeight="1">
      <c r="A1311" s="56"/>
      <c r="B1311" s="252" t="s">
        <v>511</v>
      </c>
      <c r="C1311" s="53">
        <v>461782</v>
      </c>
      <c r="D1311" s="53">
        <v>0</v>
      </c>
      <c r="E1311" s="53">
        <f t="shared" si="43"/>
        <v>461782</v>
      </c>
    </row>
    <row r="1312" spans="1:5" ht="14.25" customHeight="1" hidden="1">
      <c r="A1312" s="56"/>
      <c r="B1312" s="53" t="s">
        <v>33</v>
      </c>
      <c r="C1312" s="53">
        <v>0</v>
      </c>
      <c r="D1312" s="53"/>
      <c r="E1312" s="53">
        <f t="shared" si="43"/>
        <v>0</v>
      </c>
    </row>
    <row r="1313" spans="1:5" ht="12.75">
      <c r="A1313" s="56"/>
      <c r="B1313" s="53" t="s">
        <v>427</v>
      </c>
      <c r="C1313" s="53">
        <v>214000</v>
      </c>
      <c r="D1313" s="53">
        <v>0</v>
      </c>
      <c r="E1313" s="53">
        <f t="shared" si="43"/>
        <v>214000</v>
      </c>
    </row>
    <row r="1314" spans="1:5" ht="12.75" customHeight="1">
      <c r="A1314" s="56"/>
      <c r="B1314" s="53" t="s">
        <v>35</v>
      </c>
      <c r="C1314" s="53">
        <v>10000</v>
      </c>
      <c r="D1314" s="53"/>
      <c r="E1314" s="53">
        <f t="shared" si="43"/>
        <v>10000</v>
      </c>
    </row>
    <row r="1315" spans="1:5" ht="2.25" customHeight="1" hidden="1">
      <c r="A1315" s="56"/>
      <c r="B1315" s="53" t="s">
        <v>66</v>
      </c>
      <c r="C1315" s="53">
        <v>0</v>
      </c>
      <c r="D1315" s="53"/>
      <c r="E1315" s="54">
        <f t="shared" si="43"/>
        <v>0</v>
      </c>
    </row>
    <row r="1316" spans="1:5" ht="12.75">
      <c r="A1316" s="56"/>
      <c r="B1316" s="53" t="s">
        <v>102</v>
      </c>
      <c r="C1316" s="53"/>
      <c r="D1316" s="53"/>
      <c r="E1316" s="54"/>
    </row>
    <row r="1317" spans="1:5" ht="12.75">
      <c r="A1317" s="56"/>
      <c r="B1317" s="53"/>
      <c r="C1317" s="53"/>
      <c r="D1317" s="53"/>
      <c r="E1317" s="54"/>
    </row>
    <row r="1318" spans="1:5" ht="12.75">
      <c r="A1318" s="56"/>
      <c r="B1318" s="54" t="s">
        <v>75</v>
      </c>
      <c r="C1318" s="54">
        <f>C1319+C1324</f>
        <v>1561793</v>
      </c>
      <c r="D1318" s="54">
        <f>D1319+D1324</f>
        <v>0</v>
      </c>
      <c r="E1318" s="54">
        <f>E1319+E1324</f>
        <v>1561793</v>
      </c>
    </row>
    <row r="1319" spans="1:5" ht="12.75">
      <c r="A1319" s="56"/>
      <c r="B1319" s="53" t="s">
        <v>43</v>
      </c>
      <c r="C1319" s="53">
        <f>C1320+C1322+C1325+C1323</f>
        <v>1561793</v>
      </c>
      <c r="D1319" s="53">
        <f>D1320+D1322+D1325+D1323</f>
        <v>0</v>
      </c>
      <c r="E1319" s="53">
        <f>E1320+E1322+E1325+E1323</f>
        <v>1561793</v>
      </c>
    </row>
    <row r="1320" spans="1:5" ht="12.75">
      <c r="A1320" s="56"/>
      <c r="B1320" s="53" t="s">
        <v>487</v>
      </c>
      <c r="C1320" s="53">
        <v>1532711</v>
      </c>
      <c r="D1320" s="53">
        <v>0</v>
      </c>
      <c r="E1320" s="53">
        <f aca="true" t="shared" si="44" ref="E1320:E1325">C1320+D1320</f>
        <v>1532711</v>
      </c>
    </row>
    <row r="1321" spans="1:5" ht="12.75">
      <c r="A1321" s="56"/>
      <c r="B1321" s="55" t="s">
        <v>44</v>
      </c>
      <c r="C1321" s="53">
        <v>340278</v>
      </c>
      <c r="D1321" s="53">
        <v>0</v>
      </c>
      <c r="E1321" s="53">
        <f t="shared" si="44"/>
        <v>340278</v>
      </c>
    </row>
    <row r="1322" spans="1:5" ht="17.25" customHeight="1">
      <c r="A1322" s="56"/>
      <c r="B1322" s="53" t="s">
        <v>45</v>
      </c>
      <c r="C1322" s="53">
        <v>19082</v>
      </c>
      <c r="D1322" s="53">
        <v>0</v>
      </c>
      <c r="E1322" s="53">
        <f t="shared" si="44"/>
        <v>19082</v>
      </c>
    </row>
    <row r="1323" spans="1:5" ht="12.75">
      <c r="A1323" s="56"/>
      <c r="B1323" s="53" t="s">
        <v>362</v>
      </c>
      <c r="C1323" s="53">
        <v>10000</v>
      </c>
      <c r="D1323" s="53">
        <v>0</v>
      </c>
      <c r="E1323" s="53">
        <f t="shared" si="44"/>
        <v>10000</v>
      </c>
    </row>
    <row r="1324" spans="1:5" ht="12.75" hidden="1">
      <c r="A1324" s="56"/>
      <c r="B1324" s="53" t="s">
        <v>57</v>
      </c>
      <c r="C1324" s="53">
        <v>0</v>
      </c>
      <c r="D1324" s="53">
        <v>0</v>
      </c>
      <c r="E1324" s="53">
        <f t="shared" si="44"/>
        <v>0</v>
      </c>
    </row>
    <row r="1325" spans="1:5" ht="1.5" customHeight="1">
      <c r="A1325" s="56"/>
      <c r="B1325" s="53" t="s">
        <v>177</v>
      </c>
      <c r="C1325" s="53"/>
      <c r="D1325" s="53"/>
      <c r="E1325" s="53">
        <f t="shared" si="44"/>
        <v>0</v>
      </c>
    </row>
    <row r="1326" spans="1:5" ht="12.75">
      <c r="A1326" s="56"/>
      <c r="B1326" s="53"/>
      <c r="C1326" s="53"/>
      <c r="D1326" s="53"/>
      <c r="E1326" s="54"/>
    </row>
    <row r="1327" spans="1:5" ht="12.75">
      <c r="A1327" s="251" t="s">
        <v>425</v>
      </c>
      <c r="B1327" s="54" t="s">
        <v>426</v>
      </c>
      <c r="C1327" s="54"/>
      <c r="D1327" s="54"/>
      <c r="E1327" s="54"/>
    </row>
    <row r="1328" spans="1:5" ht="12.75">
      <c r="A1328" s="56"/>
      <c r="B1328" s="54" t="s">
        <v>58</v>
      </c>
      <c r="C1328" s="54">
        <f>C1329+C1335+C1338+C1334+C1333+C1337+C1336</f>
        <v>152975</v>
      </c>
      <c r="D1328" s="54">
        <f>D1329+D1335+D1338+D1334+D1333+D1337+D1336</f>
        <v>0</v>
      </c>
      <c r="E1328" s="54">
        <f>E1329+E1335+E1338+E1334+E1333+E1337+E1336</f>
        <v>152975</v>
      </c>
    </row>
    <row r="1329" spans="1:5" ht="12.75">
      <c r="A1329" s="56"/>
      <c r="B1329" s="53" t="s">
        <v>73</v>
      </c>
      <c r="C1329" s="53">
        <f>C1330+C1331+C1332</f>
        <v>97090</v>
      </c>
      <c r="D1329" s="53">
        <f>D1330+D1331+D1332</f>
        <v>0</v>
      </c>
      <c r="E1329" s="53">
        <f>E1330+E1331+E1332</f>
        <v>97090</v>
      </c>
    </row>
    <row r="1330" spans="1:5" ht="12.75">
      <c r="A1330" s="56"/>
      <c r="B1330" s="53" t="s">
        <v>433</v>
      </c>
      <c r="C1330" s="53">
        <v>76435</v>
      </c>
      <c r="D1330" s="53">
        <v>20655</v>
      </c>
      <c r="E1330" s="53">
        <f>C1330+D1330</f>
        <v>97090</v>
      </c>
    </row>
    <row r="1331" spans="1:5" ht="2.25" customHeight="1">
      <c r="A1331" s="56"/>
      <c r="B1331" s="53" t="s">
        <v>234</v>
      </c>
      <c r="C1331" s="53"/>
      <c r="D1331" s="53"/>
      <c r="E1331" s="53">
        <f>C1331+D1331</f>
        <v>0</v>
      </c>
    </row>
    <row r="1332" spans="1:5" ht="18" customHeight="1">
      <c r="A1332" s="56"/>
      <c r="B1332" s="53" t="s">
        <v>468</v>
      </c>
      <c r="C1332" s="53">
        <v>20655</v>
      </c>
      <c r="D1332" s="53">
        <v>-20655</v>
      </c>
      <c r="E1332" s="53">
        <f>C1332+D1332</f>
        <v>0</v>
      </c>
    </row>
    <row r="1333" spans="1:5" ht="1.5" customHeight="1">
      <c r="A1333" s="56"/>
      <c r="B1333" s="127" t="s">
        <v>429</v>
      </c>
      <c r="C1333" s="53"/>
      <c r="D1333" s="53"/>
      <c r="E1333" s="53">
        <f>C1333+D1333</f>
        <v>0</v>
      </c>
    </row>
    <row r="1334" spans="1:5" ht="0.75" customHeight="1">
      <c r="A1334" s="56"/>
      <c r="B1334" s="53" t="s">
        <v>33</v>
      </c>
      <c r="C1334" s="53">
        <v>0</v>
      </c>
      <c r="D1334" s="53"/>
      <c r="E1334" s="54"/>
    </row>
    <row r="1335" spans="1:5" ht="15.75" customHeight="1">
      <c r="A1335" s="56"/>
      <c r="B1335" s="53" t="s">
        <v>427</v>
      </c>
      <c r="C1335" s="53">
        <v>52000</v>
      </c>
      <c r="D1335" s="53">
        <v>0</v>
      </c>
      <c r="E1335" s="53">
        <f>C1335+D1335</f>
        <v>52000</v>
      </c>
    </row>
    <row r="1336" spans="1:5" ht="13.5" customHeight="1">
      <c r="A1336" s="56"/>
      <c r="B1336" s="55" t="s">
        <v>35</v>
      </c>
      <c r="C1336" s="55">
        <v>3885</v>
      </c>
      <c r="D1336" s="55">
        <v>0</v>
      </c>
      <c r="E1336" s="55">
        <f>C1336+D1336</f>
        <v>3885</v>
      </c>
    </row>
    <row r="1337" spans="1:5" ht="2.25" customHeight="1" hidden="1">
      <c r="A1337" s="56"/>
      <c r="B1337" s="53" t="s">
        <v>66</v>
      </c>
      <c r="C1337" s="53">
        <v>0</v>
      </c>
      <c r="D1337" s="53"/>
      <c r="E1337" s="53">
        <f>C1337+D1337</f>
        <v>0</v>
      </c>
    </row>
    <row r="1338" spans="1:5" ht="1.5" customHeight="1" hidden="1">
      <c r="A1338" s="56"/>
      <c r="B1338" s="53" t="s">
        <v>102</v>
      </c>
      <c r="C1338" s="53"/>
      <c r="D1338" s="53"/>
      <c r="E1338" s="54"/>
    </row>
    <row r="1339" spans="1:5" ht="12.75">
      <c r="A1339" s="56"/>
      <c r="B1339" s="53"/>
      <c r="C1339" s="53"/>
      <c r="D1339" s="53"/>
      <c r="E1339" s="54"/>
    </row>
    <row r="1340" spans="1:5" ht="12.75">
      <c r="A1340" s="56"/>
      <c r="B1340" s="54" t="s">
        <v>75</v>
      </c>
      <c r="C1340" s="54">
        <f>C1341+C1346</f>
        <v>152975</v>
      </c>
      <c r="D1340" s="54">
        <f>D1341+D1346</f>
        <v>0</v>
      </c>
      <c r="E1340" s="54">
        <f>E1341+E1346</f>
        <v>152975</v>
      </c>
    </row>
    <row r="1341" spans="1:5" ht="12.75">
      <c r="A1341" s="56"/>
      <c r="B1341" s="53" t="s">
        <v>43</v>
      </c>
      <c r="C1341" s="53">
        <f>C1342+C1344+C1347+C1345</f>
        <v>152975</v>
      </c>
      <c r="D1341" s="53">
        <f>D1342+D1344+D1347+D1345</f>
        <v>0</v>
      </c>
      <c r="E1341" s="53">
        <f>E1342+E1344+E1347+E1345</f>
        <v>152975</v>
      </c>
    </row>
    <row r="1342" spans="1:5" ht="12.75">
      <c r="A1342" s="56"/>
      <c r="B1342" s="53" t="s">
        <v>487</v>
      </c>
      <c r="C1342" s="53">
        <v>152975</v>
      </c>
      <c r="D1342" s="53">
        <v>0</v>
      </c>
      <c r="E1342" s="53">
        <f aca="true" t="shared" si="45" ref="E1342:E1347">C1342+D1342</f>
        <v>152975</v>
      </c>
    </row>
    <row r="1343" spans="1:5" ht="12.75">
      <c r="A1343" s="56"/>
      <c r="B1343" s="55" t="s">
        <v>44</v>
      </c>
      <c r="C1343" s="53">
        <v>70180</v>
      </c>
      <c r="D1343" s="53">
        <v>0</v>
      </c>
      <c r="E1343" s="53">
        <f t="shared" si="45"/>
        <v>70180</v>
      </c>
    </row>
    <row r="1344" spans="1:5" ht="12.75" hidden="1">
      <c r="A1344" s="56"/>
      <c r="B1344" s="53" t="s">
        <v>45</v>
      </c>
      <c r="C1344" s="53"/>
      <c r="D1344" s="53"/>
      <c r="E1344" s="53">
        <f t="shared" si="45"/>
        <v>0</v>
      </c>
    </row>
    <row r="1345" spans="1:5" ht="12.75" hidden="1">
      <c r="A1345" s="56"/>
      <c r="B1345" s="53" t="s">
        <v>362</v>
      </c>
      <c r="C1345" s="53">
        <v>0</v>
      </c>
      <c r="D1345" s="53">
        <v>0</v>
      </c>
      <c r="E1345" s="53">
        <f t="shared" si="45"/>
        <v>0</v>
      </c>
    </row>
    <row r="1346" spans="1:5" ht="12.75" hidden="1">
      <c r="A1346" s="56"/>
      <c r="B1346" s="53" t="s">
        <v>57</v>
      </c>
      <c r="C1346" s="53">
        <v>0</v>
      </c>
      <c r="D1346" s="53">
        <v>0</v>
      </c>
      <c r="E1346" s="53">
        <f t="shared" si="45"/>
        <v>0</v>
      </c>
    </row>
    <row r="1347" spans="1:5" ht="12.75" hidden="1">
      <c r="A1347" s="56"/>
      <c r="B1347" s="53" t="s">
        <v>177</v>
      </c>
      <c r="C1347" s="53">
        <v>0</v>
      </c>
      <c r="D1347" s="53"/>
      <c r="E1347" s="53">
        <f t="shared" si="45"/>
        <v>0</v>
      </c>
    </row>
    <row r="1348" spans="1:5" ht="22.5" customHeight="1">
      <c r="A1348" s="56"/>
      <c r="B1348" s="53"/>
      <c r="C1348" s="53"/>
      <c r="D1348" s="53"/>
      <c r="E1348" s="54"/>
    </row>
    <row r="1349" spans="1:5" ht="12.75">
      <c r="A1349" s="56"/>
      <c r="B1349" s="54" t="s">
        <v>503</v>
      </c>
      <c r="C1349" s="53"/>
      <c r="D1349" s="53"/>
      <c r="E1349" s="54"/>
    </row>
    <row r="1350" spans="1:5" ht="12.75">
      <c r="A1350" s="56"/>
      <c r="B1350" s="54"/>
      <c r="C1350" s="53"/>
      <c r="D1350" s="53"/>
      <c r="E1350" s="54"/>
    </row>
    <row r="1351" spans="1:5" ht="12.75">
      <c r="A1351" s="57"/>
      <c r="B1351" s="54" t="s">
        <v>58</v>
      </c>
      <c r="C1351" s="54">
        <f>C1352+C1361+C1357+C1363+C1360+C1358+C1364+C1359+C1356+C1362+C1355</f>
        <v>8463050</v>
      </c>
      <c r="D1351" s="54">
        <f>D1352+D1361+D1357+D1363+D1360+D1358+D1364+D1359+D1356+D1362+D1355</f>
        <v>0</v>
      </c>
      <c r="E1351" s="54">
        <f>E1352+E1361+E1357+E1363+E1360+E1358+E1364+E1359+E1356+E1362+E1355</f>
        <v>8463050</v>
      </c>
    </row>
    <row r="1352" spans="1:5" ht="12.75">
      <c r="A1352" s="56"/>
      <c r="B1352" s="53" t="s">
        <v>180</v>
      </c>
      <c r="C1352" s="53">
        <f>C1382+C1449+C1597+C1541+C1661+C1558+C1684+C1570+C1529+C1406+C1423+C1435+C1710+C1748+C1582+C1463+C1476+C1627+C1646+C1489+C1615+C1503+C1515+C1757+C1770</f>
        <v>3413047</v>
      </c>
      <c r="D1352" s="53">
        <f>D1382+D1449+D1597+D1541+D1661+D1558+D1684+D1570+D1529+D1406+D1423+D1435+D1710+D1748+D1582+D1463+D1476+D1627+D1646+D1489+D1615+D1503+D1515+D1757+D1770</f>
        <v>0</v>
      </c>
      <c r="E1352" s="53">
        <f>E1382+E1449+E1597+E1541+E1661+E1558+E1684+E1570+E1529+E1406+E1423+E1435+E1710+E1748+E1582+E1463+E1476+E1627+E1646+E1489+E1615+E1503+E1515+E1757+E1770</f>
        <v>3413047</v>
      </c>
    </row>
    <row r="1353" spans="1:5" ht="12.75">
      <c r="A1353" s="56"/>
      <c r="B1353" s="53" t="s">
        <v>193</v>
      </c>
      <c r="C1353" s="53">
        <f>C1352-C1354</f>
        <v>2894749</v>
      </c>
      <c r="D1353" s="53">
        <f>D1352-D1354</f>
        <v>0</v>
      </c>
      <c r="E1353" s="53">
        <f>E1352-E1354</f>
        <v>2894749</v>
      </c>
    </row>
    <row r="1354" spans="1:5" ht="25.5">
      <c r="A1354" s="56"/>
      <c r="B1354" s="73" t="s">
        <v>194</v>
      </c>
      <c r="C1354" s="53">
        <f>C1543+C1384+C1584+C1759+C1772</f>
        <v>518298</v>
      </c>
      <c r="D1354" s="53">
        <f>D1543+D1384+D1584+D1759+D1772</f>
        <v>0</v>
      </c>
      <c r="E1354" s="53">
        <f>E1543+E1384+E1584+E1759+E1772</f>
        <v>518298</v>
      </c>
    </row>
    <row r="1355" spans="1:5" ht="38.25">
      <c r="A1355" s="56"/>
      <c r="B1355" s="73" t="s">
        <v>17</v>
      </c>
      <c r="C1355" s="53">
        <f>C1630+C1478+C1517+C1386</f>
        <v>772833</v>
      </c>
      <c r="D1355" s="53">
        <f>D1630+D1478+D1517+D1386</f>
        <v>0</v>
      </c>
      <c r="E1355" s="53">
        <f>E1630+E1478+E1517+E1386</f>
        <v>772833</v>
      </c>
    </row>
    <row r="1356" spans="1:5" ht="25.5">
      <c r="A1356" s="56"/>
      <c r="B1356" s="73" t="s">
        <v>183</v>
      </c>
      <c r="C1356" s="53">
        <f>+C1437+C1599+C1425+C1450+C1664+C1725+C1385+C1585+C1490+C1544+C1464+C1504+C1516+C1600</f>
        <v>2653728</v>
      </c>
      <c r="D1356" s="53">
        <f>+D1437+D1599+D1425+D1450+D1664+D1725+D1385+D1585+D1490+D1544+D1464+D1504+D1516+D1600</f>
        <v>0</v>
      </c>
      <c r="E1356" s="53">
        <f>+E1437+E1599+E1425+E1450+E1664+E1725+E1385+E1585+E1490+E1544+E1464+E1504+E1516+E1600</f>
        <v>2653728</v>
      </c>
    </row>
    <row r="1357" spans="1:5" ht="12.75">
      <c r="A1357" s="56"/>
      <c r="B1357" s="53" t="s">
        <v>21</v>
      </c>
      <c r="C1357" s="53">
        <f>C1546+C1665+C1603</f>
        <v>300</v>
      </c>
      <c r="D1357" s="53">
        <f>D1546+D1665+D1603</f>
        <v>0</v>
      </c>
      <c r="E1357" s="53">
        <f>E1546+E1665+E1603</f>
        <v>300</v>
      </c>
    </row>
    <row r="1358" spans="1:5" ht="25.5">
      <c r="A1358" s="131"/>
      <c r="B1358" s="132" t="s">
        <v>195</v>
      </c>
      <c r="C1358" s="53">
        <f>C1711+C1736+C1387+C1601+C1632+C1649+C1491+C1616+C1505</f>
        <v>274873</v>
      </c>
      <c r="D1358" s="53">
        <f>D1711+D1736+D1387+D1601+D1632+D1649+D1491+D1616+D1505</f>
        <v>0</v>
      </c>
      <c r="E1358" s="53">
        <f>E1711+E1736+E1387+E1601+E1632+E1649+E1491+E1616+E1505</f>
        <v>274873</v>
      </c>
    </row>
    <row r="1359" spans="1:5" ht="22.5" customHeight="1" hidden="1">
      <c r="A1359" s="56"/>
      <c r="B1359" s="53" t="s">
        <v>29</v>
      </c>
      <c r="C1359" s="53">
        <f>C1391</f>
        <v>0</v>
      </c>
      <c r="D1359" s="53"/>
      <c r="E1359" s="53">
        <f>C1359+D1359</f>
        <v>0</v>
      </c>
    </row>
    <row r="1360" spans="1:5" ht="19.5" customHeight="1">
      <c r="A1360" s="56"/>
      <c r="B1360" s="53" t="s">
        <v>74</v>
      </c>
      <c r="C1360" s="53">
        <f>C1390+C1604</f>
        <v>0</v>
      </c>
      <c r="D1360" s="53"/>
      <c r="E1360" s="53">
        <f>C1360+D1360</f>
        <v>0</v>
      </c>
    </row>
    <row r="1361" spans="1:5" ht="12.75">
      <c r="A1361" s="56"/>
      <c r="B1361" s="53" t="s">
        <v>26</v>
      </c>
      <c r="C1361" s="53">
        <f>C1388+C1602+C1545+C1663+C1559+C1451+C1438+C1571+C1686+C1427+C1492+C1518</f>
        <v>1225946</v>
      </c>
      <c r="D1361" s="53">
        <f>D1388+D1602+D1545+D1663+D1559+D1451+D1438+D1571+D1686+D1427+D1492+D1518</f>
        <v>0</v>
      </c>
      <c r="E1361" s="53">
        <f>E1388+E1602+E1545+E1663+E1559+E1451+E1438+E1571+E1686+E1427+E1492+E1518</f>
        <v>1225946</v>
      </c>
    </row>
    <row r="1362" spans="1:5" ht="17.25" customHeight="1">
      <c r="A1362" s="56"/>
      <c r="B1362" s="58" t="s">
        <v>35</v>
      </c>
      <c r="C1362" s="55">
        <f>C1749+C1666</f>
        <v>6351</v>
      </c>
      <c r="D1362" s="55">
        <f>D1749+D1666</f>
        <v>0</v>
      </c>
      <c r="E1362" s="55">
        <f>E1749+E1666</f>
        <v>6351</v>
      </c>
    </row>
    <row r="1363" spans="1:5" ht="12.75">
      <c r="A1363" s="56"/>
      <c r="B1363" s="53" t="s">
        <v>102</v>
      </c>
      <c r="C1363" s="56">
        <f>C1392+C1605+C1547+C1452+C1712+C1531+C1426+C1667+C1560+C1440+C1586+C1726+C1737+C1572+C1650+C1636+C1493+C1617+C1506+C1480+C1760+C1773+C1519</f>
        <v>115972</v>
      </c>
      <c r="D1363" s="56">
        <f>D1392+D1605+D1547+D1452+D1712+D1531+D1426+D1667+D1560+D1440+D1586+D1726+D1737+D1572+D1650+D1636+D1493+D1617+D1506+D1480+D1760+D1773+D1519</f>
        <v>0</v>
      </c>
      <c r="E1363" s="56">
        <f>E1392+E1605+E1547+E1452+E1712+E1531+E1426+E1667+E1560+E1440+E1586+E1726+E1737+E1572+E1650+E1636+E1493+E1617+E1506+E1480+E1760+E1773+E1519</f>
        <v>115972</v>
      </c>
    </row>
    <row r="1364" spans="1:5" ht="1.5" customHeight="1">
      <c r="A1364" s="56"/>
      <c r="B1364" s="53" t="s">
        <v>66</v>
      </c>
      <c r="C1364" s="56">
        <f>C1439+C1530+C1685+C1393+C1587+C1467</f>
        <v>0</v>
      </c>
      <c r="D1364" s="56">
        <f>D1439+D1530+D1685+D1393+D1587+D1467</f>
        <v>0</v>
      </c>
      <c r="E1364" s="56">
        <f>E1439+E1530+E1685+E1393+E1587+E1467</f>
        <v>0</v>
      </c>
    </row>
    <row r="1365" spans="1:5" ht="12.75">
      <c r="A1365" s="56"/>
      <c r="B1365" s="53"/>
      <c r="C1365" s="56"/>
      <c r="D1365" s="56"/>
      <c r="E1365" s="54"/>
    </row>
    <row r="1366" spans="1:5" ht="12.75">
      <c r="A1366" s="57"/>
      <c r="B1366" s="54" t="s">
        <v>67</v>
      </c>
      <c r="C1366" s="54">
        <f>C1367+C1377</f>
        <v>8463050</v>
      </c>
      <c r="D1366" s="54">
        <f>D1367+D1377</f>
        <v>0</v>
      </c>
      <c r="E1366" s="54">
        <f>E1367+E1377</f>
        <v>8463050</v>
      </c>
    </row>
    <row r="1367" spans="1:5" ht="12.75">
      <c r="A1367" s="57"/>
      <c r="B1367" s="53" t="s">
        <v>43</v>
      </c>
      <c r="C1367" s="53">
        <f>C1368+C1370+C1371+C1372+C1374+C1373+C1375+C1376</f>
        <v>8432850</v>
      </c>
      <c r="D1367" s="53">
        <f>D1368+D1370+D1371+D1372+D1374+D1373+D1375+D1376</f>
        <v>0</v>
      </c>
      <c r="E1367" s="53">
        <f>E1368+E1370+E1371+E1372+E1374+E1373+E1375+E1376</f>
        <v>8432850</v>
      </c>
    </row>
    <row r="1368" spans="1:5" ht="12.75">
      <c r="A1368" s="57"/>
      <c r="B1368" s="53" t="s">
        <v>487</v>
      </c>
      <c r="C1368" s="53">
        <f>C1397+C1609+C1552+C1671+C1564+C1716+C1456+C1535+C1752+C1576+C1730+C1741+C1640+C1654+C1483+C1496+C1497+C1621+C1471+C1523+C1764+C1777</f>
        <v>6216238</v>
      </c>
      <c r="D1368" s="53">
        <f>D1397+D1609+D1552+D1671+D1564+D1716+D1456+D1535+D1752+D1576+D1730+D1741+D1640+D1654+D1483+D1496+D1497+D1621+D1471+D1523+D1764+D1777</f>
        <v>0</v>
      </c>
      <c r="E1368" s="53">
        <f>E1397+E1609+E1552+E1671+E1564+E1716+E1456+E1535+E1752+E1576+E1730+E1741+E1640+E1654+E1483+E1496+E1497+E1621+E1471+E1523+E1764+E1777</f>
        <v>6216238</v>
      </c>
    </row>
    <row r="1369" spans="1:5" ht="12.75">
      <c r="A1369" s="57"/>
      <c r="B1369" s="55" t="s">
        <v>44</v>
      </c>
      <c r="C1369" s="55">
        <f>C1398+C1610+C1553+C1672+C1565+C1717+C1457+C1577+C1753+C1742+C1731+C1655+C1622+C1641+C1510+C1524+C1765+C1778</f>
        <v>3755920</v>
      </c>
      <c r="D1369" s="55">
        <f>D1398+D1610+D1553+D1672+D1565+D1717+D1457+D1577+D1753+D1742+D1731+D1655+D1622+D1641+D1510+D1524+D1765+D1778</f>
        <v>0</v>
      </c>
      <c r="E1369" s="55">
        <f>E1398+E1610+E1553+E1672+E1565+E1717+E1457+E1577+E1753+E1742+E1731+E1655+E1622+E1641+E1510+E1524+E1765+E1778</f>
        <v>3755920</v>
      </c>
    </row>
    <row r="1370" spans="1:5" ht="12.75">
      <c r="A1370" s="56"/>
      <c r="B1370" s="53" t="s">
        <v>45</v>
      </c>
      <c r="C1370" s="53">
        <f>C1536+C1690</f>
        <v>21634</v>
      </c>
      <c r="D1370" s="53">
        <f>D1536+D1690</f>
        <v>0</v>
      </c>
      <c r="E1370" s="53">
        <f>E1536+E1690</f>
        <v>21634</v>
      </c>
    </row>
    <row r="1371" spans="1:5" ht="10.5" customHeight="1">
      <c r="A1371" s="56"/>
      <c r="B1371" s="53" t="s">
        <v>362</v>
      </c>
      <c r="C1371" s="53">
        <f>C1409+C1779+C1431+C1444+C1593+C1472+C1656+C1537+C1766+C1399+C1744</f>
        <v>2038511</v>
      </c>
      <c r="D1371" s="53">
        <f>D1409+D1779+D1431+D1444+D1593+D1472+D1656+D1537+D1766+D1399+D1744</f>
        <v>0</v>
      </c>
      <c r="E1371" s="53">
        <f>E1409+E1779+E1431+E1444+E1593+E1472+E1656+E1537+E1766+E1399+E1744</f>
        <v>2038511</v>
      </c>
    </row>
    <row r="1372" spans="1:5" ht="27.75" customHeight="1" hidden="1">
      <c r="A1372" s="56"/>
      <c r="B1372" s="53" t="s">
        <v>196</v>
      </c>
      <c r="C1372" s="53"/>
      <c r="D1372" s="53"/>
      <c r="E1372" s="54">
        <f>C1372+D1372</f>
        <v>0</v>
      </c>
    </row>
    <row r="1373" spans="1:5" ht="74.25" customHeight="1" hidden="1">
      <c r="A1373" s="56"/>
      <c r="B1373" s="73" t="s">
        <v>361</v>
      </c>
      <c r="C1373" s="53">
        <f>C1499</f>
        <v>0</v>
      </c>
      <c r="D1373" s="53">
        <f>D1499</f>
        <v>0</v>
      </c>
      <c r="E1373" s="53">
        <f>E1499</f>
        <v>0</v>
      </c>
    </row>
    <row r="1374" spans="1:5" ht="45" customHeight="1">
      <c r="A1374" s="56"/>
      <c r="B1374" s="73" t="s">
        <v>52</v>
      </c>
      <c r="C1374" s="53">
        <f>C1401+C1611</f>
        <v>1519</v>
      </c>
      <c r="D1374" s="53">
        <f>D1401+D1611</f>
        <v>0</v>
      </c>
      <c r="E1374" s="53">
        <f>E1401+E1611</f>
        <v>1519</v>
      </c>
    </row>
    <row r="1375" spans="1:5" ht="26.25" customHeight="1">
      <c r="A1375" s="56"/>
      <c r="B1375" s="82" t="s">
        <v>489</v>
      </c>
      <c r="C1375" s="53">
        <f>C1719+C1445</f>
        <v>50000</v>
      </c>
      <c r="D1375" s="53">
        <f>D1719+D1445</f>
        <v>0</v>
      </c>
      <c r="E1375" s="53">
        <f>E1719+E1445</f>
        <v>50000</v>
      </c>
    </row>
    <row r="1376" spans="1:5" ht="53.25" customHeight="1">
      <c r="A1376" s="56"/>
      <c r="B1376" s="82" t="s">
        <v>475</v>
      </c>
      <c r="C1376" s="53">
        <f>C1402</f>
        <v>104948</v>
      </c>
      <c r="D1376" s="53">
        <f>D1402</f>
        <v>0</v>
      </c>
      <c r="E1376" s="53">
        <f>E1402</f>
        <v>104948</v>
      </c>
    </row>
    <row r="1377" spans="1:5" ht="17.25" customHeight="1">
      <c r="A1377" s="56"/>
      <c r="B1377" s="53" t="s">
        <v>57</v>
      </c>
      <c r="C1377" s="53">
        <f>C1400+C1612+C1554+C1673+C1566+C1718+C1458+C1485+C1657+C1498+C1623+C1511+C1525</f>
        <v>30200</v>
      </c>
      <c r="D1377" s="53">
        <f>D1400+D1612+D1554+D1673+D1566+D1718+D1458+D1485+D1657+D1498+D1623+D1511+D1525</f>
        <v>0</v>
      </c>
      <c r="E1377" s="53">
        <f>E1400+E1612+E1554+E1673+E1566+E1718+E1458+E1485+E1657+E1498+E1623+E1511+E1525</f>
        <v>30200</v>
      </c>
    </row>
    <row r="1378" spans="1:5" ht="12.75">
      <c r="A1378" s="56"/>
      <c r="B1378" s="82"/>
      <c r="C1378" s="53"/>
      <c r="D1378" s="53"/>
      <c r="E1378" s="53"/>
    </row>
    <row r="1379" spans="1:5" ht="12.75">
      <c r="A1379" s="56"/>
      <c r="B1379" s="53"/>
      <c r="C1379" s="53"/>
      <c r="D1379" s="53"/>
      <c r="E1379" s="54"/>
    </row>
    <row r="1380" spans="1:5" ht="12.75">
      <c r="A1380" s="57" t="s">
        <v>198</v>
      </c>
      <c r="B1380" s="54" t="s">
        <v>504</v>
      </c>
      <c r="C1380" s="54"/>
      <c r="D1380" s="54"/>
      <c r="E1380" s="54"/>
    </row>
    <row r="1381" spans="1:5" ht="12.75">
      <c r="A1381" s="56"/>
      <c r="B1381" s="54" t="s">
        <v>58</v>
      </c>
      <c r="C1381" s="54">
        <f>C1382+C1392+C1389+C1388+C1390+C1387+C1391+C1393+C1385+C1386</f>
        <v>967845</v>
      </c>
      <c r="D1381" s="54">
        <f>D1382+D1392+D1389+D1388+D1390+D1387+D1391+D1393+D1385+D1386</f>
        <v>0</v>
      </c>
      <c r="E1381" s="54">
        <f>E1382+E1392+E1389+E1388+E1390+E1387+E1391+E1393+E1385+E1386</f>
        <v>967845</v>
      </c>
    </row>
    <row r="1382" spans="1:5" ht="12.75">
      <c r="A1382" s="56"/>
      <c r="B1382" s="53" t="s">
        <v>180</v>
      </c>
      <c r="C1382" s="53">
        <f>C1383+C1384</f>
        <v>575541</v>
      </c>
      <c r="D1382" s="53">
        <f>D1383+D1384</f>
        <v>0</v>
      </c>
      <c r="E1382" s="53">
        <f>E1383+E1384</f>
        <v>575541</v>
      </c>
    </row>
    <row r="1383" spans="1:5" ht="12.75">
      <c r="A1383" s="56"/>
      <c r="B1383" s="53" t="s">
        <v>199</v>
      </c>
      <c r="C1383" s="53">
        <v>552576</v>
      </c>
      <c r="D1383" s="53">
        <v>0</v>
      </c>
      <c r="E1383" s="53">
        <f aca="true" t="shared" si="46" ref="E1383:E1393">C1383+D1383</f>
        <v>552576</v>
      </c>
    </row>
    <row r="1384" spans="1:5" ht="27.75" customHeight="1">
      <c r="A1384" s="56"/>
      <c r="B1384" s="73" t="s">
        <v>200</v>
      </c>
      <c r="C1384" s="53">
        <v>22965</v>
      </c>
      <c r="D1384" s="53"/>
      <c r="E1384" s="53">
        <f t="shared" si="46"/>
        <v>22965</v>
      </c>
    </row>
    <row r="1385" spans="1:5" ht="26.25" customHeight="1">
      <c r="A1385" s="56"/>
      <c r="B1385" s="73" t="s">
        <v>183</v>
      </c>
      <c r="C1385" s="53">
        <v>10800</v>
      </c>
      <c r="D1385" s="53">
        <v>0</v>
      </c>
      <c r="E1385" s="53">
        <f t="shared" si="46"/>
        <v>10800</v>
      </c>
    </row>
    <row r="1386" spans="1:5" ht="25.5">
      <c r="A1386" s="56"/>
      <c r="B1386" s="73" t="s">
        <v>382</v>
      </c>
      <c r="C1386" s="53">
        <v>108105</v>
      </c>
      <c r="D1386" s="53"/>
      <c r="E1386" s="53">
        <f>C1386+D1386</f>
        <v>108105</v>
      </c>
    </row>
    <row r="1387" spans="1:5" ht="39.75" customHeight="1">
      <c r="A1387" s="56"/>
      <c r="B1387" s="132" t="s">
        <v>14</v>
      </c>
      <c r="C1387" s="53">
        <v>208491</v>
      </c>
      <c r="D1387" s="53">
        <v>0</v>
      </c>
      <c r="E1387" s="53">
        <f t="shared" si="46"/>
        <v>208491</v>
      </c>
    </row>
    <row r="1388" spans="1:5" ht="12.75">
      <c r="A1388" s="56"/>
      <c r="B1388" s="90" t="s">
        <v>148</v>
      </c>
      <c r="C1388" s="53">
        <v>6060</v>
      </c>
      <c r="D1388" s="53">
        <v>0</v>
      </c>
      <c r="E1388" s="53">
        <f t="shared" si="46"/>
        <v>6060</v>
      </c>
    </row>
    <row r="1389" spans="1:5" ht="12.75" hidden="1">
      <c r="A1389" s="56"/>
      <c r="B1389" s="53" t="s">
        <v>201</v>
      </c>
      <c r="C1389" s="53">
        <v>0</v>
      </c>
      <c r="D1389" s="53"/>
      <c r="E1389" s="53">
        <f t="shared" si="46"/>
        <v>0</v>
      </c>
    </row>
    <row r="1390" spans="1:5" ht="12.75" hidden="1">
      <c r="A1390" s="56"/>
      <c r="B1390" s="53" t="s">
        <v>74</v>
      </c>
      <c r="C1390" s="53">
        <v>0</v>
      </c>
      <c r="D1390" s="53"/>
      <c r="E1390" s="53">
        <f t="shared" si="46"/>
        <v>0</v>
      </c>
    </row>
    <row r="1391" spans="1:5" ht="12.75" hidden="1">
      <c r="A1391" s="56"/>
      <c r="B1391" s="53" t="s">
        <v>29</v>
      </c>
      <c r="C1391" s="53">
        <v>0</v>
      </c>
      <c r="D1391" s="53"/>
      <c r="E1391" s="53">
        <f t="shared" si="46"/>
        <v>0</v>
      </c>
    </row>
    <row r="1392" spans="1:5" ht="12" customHeight="1">
      <c r="A1392" s="56"/>
      <c r="B1392" s="53" t="s">
        <v>102</v>
      </c>
      <c r="C1392" s="53">
        <v>58848</v>
      </c>
      <c r="D1392" s="53">
        <v>0</v>
      </c>
      <c r="E1392" s="53">
        <f t="shared" si="46"/>
        <v>58848</v>
      </c>
    </row>
    <row r="1393" spans="1:5" ht="3.75" customHeight="1" hidden="1">
      <c r="A1393" s="56"/>
      <c r="B1393" s="53" t="s">
        <v>66</v>
      </c>
      <c r="C1393" s="53"/>
      <c r="D1393" s="53"/>
      <c r="E1393" s="54">
        <f t="shared" si="46"/>
        <v>0</v>
      </c>
    </row>
    <row r="1394" spans="1:5" ht="12.75">
      <c r="A1394" s="56"/>
      <c r="B1394" s="53"/>
      <c r="C1394" s="53"/>
      <c r="D1394" s="53"/>
      <c r="E1394" s="54"/>
    </row>
    <row r="1395" spans="1:5" ht="12.75">
      <c r="A1395" s="56"/>
      <c r="B1395" s="54" t="s">
        <v>67</v>
      </c>
      <c r="C1395" s="54">
        <f>C1396+C1400</f>
        <v>967845</v>
      </c>
      <c r="D1395" s="54">
        <f>D1396+D1400</f>
        <v>0</v>
      </c>
      <c r="E1395" s="54">
        <f>E1396+E1400</f>
        <v>967845</v>
      </c>
    </row>
    <row r="1396" spans="1:5" ht="12.75">
      <c r="A1396" s="56"/>
      <c r="B1396" s="53" t="s">
        <v>43</v>
      </c>
      <c r="C1396" s="53">
        <f>C1397+C1401+C1399+C1402</f>
        <v>962645</v>
      </c>
      <c r="D1396" s="53">
        <f>D1397+D1401+D1399+D1402</f>
        <v>0</v>
      </c>
      <c r="E1396" s="53">
        <f>E1397+E1401+E1399+E1402</f>
        <v>962645</v>
      </c>
    </row>
    <row r="1397" spans="1:5" ht="12.75">
      <c r="A1397" s="56"/>
      <c r="B1397" s="53" t="s">
        <v>487</v>
      </c>
      <c r="C1397" s="53">
        <v>854543</v>
      </c>
      <c r="D1397" s="53">
        <v>0</v>
      </c>
      <c r="E1397" s="53">
        <f aca="true" t="shared" si="47" ref="E1397:E1402">C1397+D1397</f>
        <v>854543</v>
      </c>
    </row>
    <row r="1398" spans="1:5" ht="12.75">
      <c r="A1398" s="56"/>
      <c r="B1398" s="55" t="s">
        <v>44</v>
      </c>
      <c r="C1398" s="55">
        <v>542187</v>
      </c>
      <c r="D1398" s="55">
        <v>0</v>
      </c>
      <c r="E1398" s="53">
        <f t="shared" si="47"/>
        <v>542187</v>
      </c>
    </row>
    <row r="1399" spans="1:5" ht="12.75">
      <c r="A1399" s="56"/>
      <c r="B1399" s="53" t="s">
        <v>362</v>
      </c>
      <c r="C1399" s="55">
        <v>3154</v>
      </c>
      <c r="D1399" s="53">
        <v>0</v>
      </c>
      <c r="E1399" s="53">
        <f t="shared" si="47"/>
        <v>3154</v>
      </c>
    </row>
    <row r="1400" spans="1:5" ht="15.75" customHeight="1">
      <c r="A1400" s="60"/>
      <c r="B1400" s="53" t="s">
        <v>57</v>
      </c>
      <c r="C1400" s="53">
        <v>5200</v>
      </c>
      <c r="D1400" s="53">
        <v>0</v>
      </c>
      <c r="E1400" s="53">
        <f t="shared" si="47"/>
        <v>5200</v>
      </c>
    </row>
    <row r="1401" spans="1:5" ht="0.75" customHeight="1">
      <c r="A1401" s="60"/>
      <c r="B1401" s="73" t="s">
        <v>197</v>
      </c>
      <c r="C1401" s="53">
        <v>0</v>
      </c>
      <c r="D1401" s="53">
        <v>0</v>
      </c>
      <c r="E1401" s="53">
        <f t="shared" si="47"/>
        <v>0</v>
      </c>
    </row>
    <row r="1402" spans="1:5" ht="57" customHeight="1">
      <c r="A1402" s="60"/>
      <c r="B1402" s="82" t="s">
        <v>475</v>
      </c>
      <c r="C1402" s="53">
        <v>104948</v>
      </c>
      <c r="D1402" s="53">
        <v>0</v>
      </c>
      <c r="E1402" s="53">
        <f t="shared" si="47"/>
        <v>104948</v>
      </c>
    </row>
    <row r="1403" spans="1:5" ht="9.75" customHeight="1">
      <c r="A1403" s="60"/>
      <c r="B1403" s="53"/>
      <c r="C1403" s="53"/>
      <c r="D1403" s="53"/>
      <c r="E1403" s="54"/>
    </row>
    <row r="1404" spans="1:5" ht="12.75" hidden="1">
      <c r="A1404" s="57" t="s">
        <v>202</v>
      </c>
      <c r="B1404" s="54" t="s">
        <v>203</v>
      </c>
      <c r="C1404" s="54"/>
      <c r="D1404" s="54"/>
      <c r="E1404" s="54"/>
    </row>
    <row r="1405" spans="1:5" ht="12.75" hidden="1">
      <c r="A1405" s="56"/>
      <c r="B1405" s="54" t="s">
        <v>58</v>
      </c>
      <c r="C1405" s="54">
        <f>SUM(C1406:C1406)</f>
        <v>0</v>
      </c>
      <c r="D1405" s="54"/>
      <c r="E1405" s="54"/>
    </row>
    <row r="1406" spans="1:5" ht="12.75" hidden="1">
      <c r="A1406" s="56"/>
      <c r="B1406" s="53" t="s">
        <v>92</v>
      </c>
      <c r="C1406" s="53"/>
      <c r="D1406" s="53"/>
      <c r="E1406" s="54"/>
    </row>
    <row r="1407" spans="1:5" ht="12.75" hidden="1">
      <c r="A1407" s="56"/>
      <c r="B1407" s="54" t="s">
        <v>75</v>
      </c>
      <c r="C1407" s="54">
        <f>C1409</f>
        <v>0</v>
      </c>
      <c r="D1407" s="54"/>
      <c r="E1407" s="54"/>
    </row>
    <row r="1408" spans="1:5" ht="12.75" hidden="1">
      <c r="A1408" s="56"/>
      <c r="B1408" s="53" t="s">
        <v>43</v>
      </c>
      <c r="C1408" s="54">
        <f>C1409</f>
        <v>0</v>
      </c>
      <c r="D1408" s="54"/>
      <c r="E1408" s="54"/>
    </row>
    <row r="1409" spans="1:5" ht="0.75" customHeight="1" hidden="1">
      <c r="A1409" s="56"/>
      <c r="B1409" s="53" t="s">
        <v>47</v>
      </c>
      <c r="C1409" s="53"/>
      <c r="D1409" s="53"/>
      <c r="E1409" s="54"/>
    </row>
    <row r="1410" spans="1:5" ht="12.75" hidden="1">
      <c r="A1410" s="261"/>
      <c r="B1410" s="261"/>
      <c r="C1410" s="261"/>
      <c r="D1410" s="261"/>
      <c r="E1410" s="261"/>
    </row>
    <row r="1411" spans="1:5" ht="12.75" hidden="1">
      <c r="A1411" s="261"/>
      <c r="B1411" s="261"/>
      <c r="C1411" s="261"/>
      <c r="D1411" s="261"/>
      <c r="E1411" s="261"/>
    </row>
    <row r="1412" spans="1:5" ht="12.75" hidden="1">
      <c r="A1412" s="261"/>
      <c r="B1412" s="261"/>
      <c r="C1412" s="261"/>
      <c r="D1412" s="261"/>
      <c r="E1412" s="261"/>
    </row>
    <row r="1413" spans="1:5" ht="12.75" hidden="1">
      <c r="A1413" s="261"/>
      <c r="B1413" s="261"/>
      <c r="C1413" s="261"/>
      <c r="D1413" s="261"/>
      <c r="E1413" s="261"/>
    </row>
    <row r="1414" spans="1:5" ht="12.75" hidden="1">
      <c r="A1414" s="261"/>
      <c r="B1414" s="261"/>
      <c r="C1414" s="261"/>
      <c r="D1414" s="261"/>
      <c r="E1414" s="261"/>
    </row>
    <row r="1415" spans="1:5" ht="12.75" hidden="1">
      <c r="A1415" s="261"/>
      <c r="B1415" s="261"/>
      <c r="C1415" s="261"/>
      <c r="D1415" s="261"/>
      <c r="E1415" s="261"/>
    </row>
    <row r="1416" spans="1:5" ht="12.75" hidden="1">
      <c r="A1416" s="261"/>
      <c r="B1416" s="261"/>
      <c r="C1416" s="261"/>
      <c r="D1416" s="261"/>
      <c r="E1416" s="261"/>
    </row>
    <row r="1417" spans="1:5" ht="12.75" hidden="1">
      <c r="A1417" s="261"/>
      <c r="B1417" s="261"/>
      <c r="C1417" s="261"/>
      <c r="D1417" s="261"/>
      <c r="E1417" s="261"/>
    </row>
    <row r="1418" spans="1:5" ht="12.75" hidden="1">
      <c r="A1418" s="261"/>
      <c r="B1418" s="261"/>
      <c r="C1418" s="261"/>
      <c r="D1418" s="261"/>
      <c r="E1418" s="261"/>
    </row>
    <row r="1419" spans="1:5" ht="14.25" customHeight="1" hidden="1">
      <c r="A1419" s="261"/>
      <c r="B1419" s="261"/>
      <c r="C1419" s="261"/>
      <c r="D1419" s="261"/>
      <c r="E1419" s="261"/>
    </row>
    <row r="1420" spans="1:5" ht="1.5" customHeight="1">
      <c r="A1420" s="56"/>
      <c r="B1420" s="53"/>
      <c r="C1420" s="53"/>
      <c r="D1420" s="53"/>
      <c r="E1420" s="53"/>
    </row>
    <row r="1421" spans="1:5" ht="12.75">
      <c r="A1421" s="57" t="s">
        <v>476</v>
      </c>
      <c r="B1421" s="54" t="s">
        <v>204</v>
      </c>
      <c r="C1421" s="54"/>
      <c r="D1421" s="54"/>
      <c r="E1421" s="54"/>
    </row>
    <row r="1422" spans="1:5" ht="12.75">
      <c r="A1422" s="56"/>
      <c r="B1422" s="54" t="s">
        <v>58</v>
      </c>
      <c r="C1422" s="54">
        <f>C1423+C1426+C1425+C1427</f>
        <v>941036</v>
      </c>
      <c r="D1422" s="54">
        <f>D1423+D1426+D1425+D1427</f>
        <v>0</v>
      </c>
      <c r="E1422" s="54">
        <f>E1423+E1426+E1425+E1427</f>
        <v>941036</v>
      </c>
    </row>
    <row r="1423" spans="1:5" ht="12.75">
      <c r="A1423" s="56"/>
      <c r="B1423" s="53" t="s">
        <v>180</v>
      </c>
      <c r="C1423" s="53">
        <f>C1424</f>
        <v>526104</v>
      </c>
      <c r="D1423" s="53">
        <f>D1424</f>
        <v>0</v>
      </c>
      <c r="E1423" s="53">
        <f>E1424</f>
        <v>526104</v>
      </c>
    </row>
    <row r="1424" spans="1:5" ht="12.75">
      <c r="A1424" s="56"/>
      <c r="B1424" s="53" t="s">
        <v>205</v>
      </c>
      <c r="C1424" s="53">
        <v>526104</v>
      </c>
      <c r="D1424" s="53">
        <v>0</v>
      </c>
      <c r="E1424" s="53">
        <f>C1424+D1424</f>
        <v>526104</v>
      </c>
    </row>
    <row r="1425" spans="1:5" ht="25.5">
      <c r="A1425" s="56"/>
      <c r="B1425" s="73" t="s">
        <v>183</v>
      </c>
      <c r="C1425" s="53">
        <v>414932</v>
      </c>
      <c r="D1425" s="53">
        <v>0</v>
      </c>
      <c r="E1425" s="53">
        <f>C1425+D1425</f>
        <v>414932</v>
      </c>
    </row>
    <row r="1426" spans="1:5" ht="12.75" hidden="1">
      <c r="A1426" s="56"/>
      <c r="B1426" s="53" t="s">
        <v>102</v>
      </c>
      <c r="C1426" s="53"/>
      <c r="D1426" s="53"/>
      <c r="E1426" s="53">
        <f>C1426+D1426</f>
        <v>0</v>
      </c>
    </row>
    <row r="1427" spans="1:5" ht="12.75" hidden="1">
      <c r="A1427" s="56"/>
      <c r="B1427" s="53" t="s">
        <v>206</v>
      </c>
      <c r="C1427" s="53">
        <v>0</v>
      </c>
      <c r="D1427" s="53">
        <v>0</v>
      </c>
      <c r="E1427" s="53">
        <f>C1427+D1427</f>
        <v>0</v>
      </c>
    </row>
    <row r="1428" spans="1:5" ht="12.75">
      <c r="A1428" s="56"/>
      <c r="B1428" s="53"/>
      <c r="C1428" s="53"/>
      <c r="D1428" s="53"/>
      <c r="E1428" s="54"/>
    </row>
    <row r="1429" spans="1:5" ht="21.75" customHeight="1">
      <c r="A1429" s="56"/>
      <c r="B1429" s="54" t="s">
        <v>75</v>
      </c>
      <c r="C1429" s="54">
        <f aca="true" t="shared" si="48" ref="C1429:E1430">C1430</f>
        <v>941036</v>
      </c>
      <c r="D1429" s="54">
        <f t="shared" si="48"/>
        <v>0</v>
      </c>
      <c r="E1429" s="54">
        <f t="shared" si="48"/>
        <v>941036</v>
      </c>
    </row>
    <row r="1430" spans="1:5" ht="12.75">
      <c r="A1430" s="56"/>
      <c r="B1430" s="53" t="s">
        <v>43</v>
      </c>
      <c r="C1430" s="53">
        <f t="shared" si="48"/>
        <v>941036</v>
      </c>
      <c r="D1430" s="53">
        <f t="shared" si="48"/>
        <v>0</v>
      </c>
      <c r="E1430" s="53">
        <f t="shared" si="48"/>
        <v>941036</v>
      </c>
    </row>
    <row r="1431" spans="1:5" ht="12.75">
      <c r="A1431" s="56"/>
      <c r="B1431" s="53" t="s">
        <v>362</v>
      </c>
      <c r="C1431" s="53">
        <v>941036</v>
      </c>
      <c r="D1431" s="53">
        <v>0</v>
      </c>
      <c r="E1431" s="53">
        <f>C1431+D1431</f>
        <v>941036</v>
      </c>
    </row>
    <row r="1432" spans="1:5" ht="12.75">
      <c r="A1432" s="56"/>
      <c r="B1432" s="53"/>
      <c r="C1432" s="53"/>
      <c r="D1432" s="53"/>
      <c r="E1432" s="54"/>
    </row>
    <row r="1433" spans="1:5" ht="12.75">
      <c r="A1433" s="57" t="s">
        <v>207</v>
      </c>
      <c r="B1433" s="54" t="s">
        <v>208</v>
      </c>
      <c r="C1433" s="54"/>
      <c r="D1433" s="54"/>
      <c r="E1433" s="54"/>
    </row>
    <row r="1434" spans="1:5" ht="12.75">
      <c r="A1434" s="56"/>
      <c r="B1434" s="54" t="s">
        <v>58</v>
      </c>
      <c r="C1434" s="54">
        <f>C1435+C1439+C1440+C1438+C1437</f>
        <v>473258</v>
      </c>
      <c r="D1434" s="54">
        <f>D1435+D1439+D1440+D1438+D1437</f>
        <v>0</v>
      </c>
      <c r="E1434" s="54">
        <f>E1435+E1439+E1440+E1438+E1437</f>
        <v>473258</v>
      </c>
    </row>
    <row r="1435" spans="1:5" ht="12.75">
      <c r="A1435" s="56"/>
      <c r="B1435" s="53" t="s">
        <v>180</v>
      </c>
      <c r="C1435" s="53">
        <f>C1436</f>
        <v>410123</v>
      </c>
      <c r="D1435" s="53">
        <f>D1436</f>
        <v>0</v>
      </c>
      <c r="E1435" s="53">
        <f>E1436</f>
        <v>410123</v>
      </c>
    </row>
    <row r="1436" spans="1:5" ht="12.75">
      <c r="A1436" s="56"/>
      <c r="B1436" s="53" t="s">
        <v>205</v>
      </c>
      <c r="C1436" s="53">
        <v>410123</v>
      </c>
      <c r="D1436" s="53">
        <v>0</v>
      </c>
      <c r="E1436" s="53">
        <f>C1436+D1436</f>
        <v>410123</v>
      </c>
    </row>
    <row r="1437" spans="1:5" ht="27.75" customHeight="1">
      <c r="A1437" s="56"/>
      <c r="B1437" s="73" t="s">
        <v>183</v>
      </c>
      <c r="C1437" s="53">
        <v>63135</v>
      </c>
      <c r="D1437" s="53">
        <v>0</v>
      </c>
      <c r="E1437" s="53">
        <f>C1437+D1437</f>
        <v>63135</v>
      </c>
    </row>
    <row r="1438" spans="1:5" ht="20.25" customHeight="1" hidden="1">
      <c r="A1438" s="56"/>
      <c r="B1438" s="53" t="s">
        <v>101</v>
      </c>
      <c r="C1438" s="53">
        <v>0</v>
      </c>
      <c r="D1438" s="53"/>
      <c r="E1438" s="54">
        <f>C1438+D1438</f>
        <v>0</v>
      </c>
    </row>
    <row r="1439" spans="1:5" ht="17.25" customHeight="1" hidden="1">
      <c r="A1439" s="56"/>
      <c r="B1439" s="53" t="s">
        <v>66</v>
      </c>
      <c r="C1439" s="53"/>
      <c r="D1439" s="53"/>
      <c r="E1439" s="54">
        <f>C1439+D1439</f>
        <v>0</v>
      </c>
    </row>
    <row r="1440" spans="1:5" ht="18.75" customHeight="1" hidden="1">
      <c r="A1440" s="56"/>
      <c r="B1440" s="53" t="s">
        <v>102</v>
      </c>
      <c r="C1440" s="53"/>
      <c r="D1440" s="53"/>
      <c r="E1440" s="54">
        <f>C1440+D1440</f>
        <v>0</v>
      </c>
    </row>
    <row r="1441" spans="1:5" ht="12.75">
      <c r="A1441" s="56"/>
      <c r="B1441" s="53"/>
      <c r="C1441" s="53"/>
      <c r="D1441" s="53"/>
      <c r="E1441" s="54"/>
    </row>
    <row r="1442" spans="1:5" ht="12.75">
      <c r="A1442" s="56"/>
      <c r="B1442" s="54" t="s">
        <v>75</v>
      </c>
      <c r="C1442" s="54">
        <f>C1443</f>
        <v>473258</v>
      </c>
      <c r="D1442" s="54">
        <f>D1443</f>
        <v>0</v>
      </c>
      <c r="E1442" s="54">
        <f>E1443</f>
        <v>473258</v>
      </c>
    </row>
    <row r="1443" spans="1:5" ht="12.75">
      <c r="A1443" s="56"/>
      <c r="B1443" s="53" t="s">
        <v>43</v>
      </c>
      <c r="C1443" s="53">
        <f>C1444+C1445</f>
        <v>473258</v>
      </c>
      <c r="D1443" s="53">
        <f>D1444+D1445</f>
        <v>0</v>
      </c>
      <c r="E1443" s="53">
        <f>E1444+E1445</f>
        <v>473258</v>
      </c>
    </row>
    <row r="1444" spans="1:5" ht="12.75">
      <c r="A1444" s="56"/>
      <c r="B1444" s="53" t="s">
        <v>362</v>
      </c>
      <c r="C1444" s="53">
        <v>423258</v>
      </c>
      <c r="D1444" s="53">
        <v>0</v>
      </c>
      <c r="E1444" s="53">
        <f>C1444+D1444</f>
        <v>423258</v>
      </c>
    </row>
    <row r="1445" spans="1:5" ht="25.5">
      <c r="A1445" s="56"/>
      <c r="B1445" s="82" t="s">
        <v>489</v>
      </c>
      <c r="C1445" s="53">
        <v>50000</v>
      </c>
      <c r="D1445" s="53">
        <v>0</v>
      </c>
      <c r="E1445" s="53">
        <f>C1445+D1445</f>
        <v>50000</v>
      </c>
    </row>
    <row r="1446" spans="1:5" ht="12.75" customHeight="1">
      <c r="A1446" s="56"/>
      <c r="B1446" s="53"/>
      <c r="C1446" s="53"/>
      <c r="D1446" s="53"/>
      <c r="E1446" s="54"/>
    </row>
    <row r="1447" spans="1:5" ht="12.75">
      <c r="A1447" s="57" t="s">
        <v>209</v>
      </c>
      <c r="B1447" s="54" t="s">
        <v>210</v>
      </c>
      <c r="C1447" s="54"/>
      <c r="D1447" s="54"/>
      <c r="E1447" s="54"/>
    </row>
    <row r="1448" spans="1:5" ht="12.75">
      <c r="A1448" s="56"/>
      <c r="B1448" s="54" t="s">
        <v>58</v>
      </c>
      <c r="C1448" s="54">
        <f>SUM(C1449:C1452)</f>
        <v>2064160</v>
      </c>
      <c r="D1448" s="54">
        <f>SUM(D1449:D1452)</f>
        <v>0</v>
      </c>
      <c r="E1448" s="54">
        <f>SUM(E1449:E1452)</f>
        <v>2064160</v>
      </c>
    </row>
    <row r="1449" spans="1:5" ht="0.75" customHeight="1">
      <c r="A1449" s="56"/>
      <c r="B1449" s="53" t="s">
        <v>73</v>
      </c>
      <c r="C1449" s="53"/>
      <c r="D1449" s="53"/>
      <c r="E1449" s="54">
        <f>C1449+D1449</f>
        <v>0</v>
      </c>
    </row>
    <row r="1450" spans="1:5" ht="25.5">
      <c r="A1450" s="56"/>
      <c r="B1450" s="73" t="s">
        <v>183</v>
      </c>
      <c r="C1450" s="53">
        <v>2040362</v>
      </c>
      <c r="D1450" s="53">
        <v>0</v>
      </c>
      <c r="E1450" s="53">
        <f>C1450+D1450</f>
        <v>2040362</v>
      </c>
    </row>
    <row r="1451" spans="1:5" ht="0.75" customHeight="1">
      <c r="A1451" s="56"/>
      <c r="B1451" s="53" t="s">
        <v>101</v>
      </c>
      <c r="C1451" s="53">
        <v>0</v>
      </c>
      <c r="D1451" s="53">
        <v>0</v>
      </c>
      <c r="E1451" s="53">
        <f>C1451+D1451</f>
        <v>0</v>
      </c>
    </row>
    <row r="1452" spans="1:5" ht="12.75">
      <c r="A1452" s="263"/>
      <c r="B1452" s="53" t="s">
        <v>63</v>
      </c>
      <c r="C1452" s="53">
        <v>23798</v>
      </c>
      <c r="D1452" s="53"/>
      <c r="E1452" s="53">
        <f>C1452+D1452</f>
        <v>23798</v>
      </c>
    </row>
    <row r="1453" spans="1:5" ht="12.75">
      <c r="A1453" s="56"/>
      <c r="B1453" s="53"/>
      <c r="C1453" s="53"/>
      <c r="D1453" s="53"/>
      <c r="E1453" s="54"/>
    </row>
    <row r="1454" spans="1:5" ht="12.75">
      <c r="A1454" s="56"/>
      <c r="B1454" s="54" t="s">
        <v>75</v>
      </c>
      <c r="C1454" s="54">
        <f>C1455+C1458</f>
        <v>2064160</v>
      </c>
      <c r="D1454" s="54">
        <f>D1455+D1458</f>
        <v>0</v>
      </c>
      <c r="E1454" s="54">
        <f>E1455+E1458</f>
        <v>2064160</v>
      </c>
    </row>
    <row r="1455" spans="1:5" ht="12.75">
      <c r="A1455" s="56"/>
      <c r="B1455" s="53" t="s">
        <v>43</v>
      </c>
      <c r="C1455" s="53">
        <f>C1456</f>
        <v>2064160</v>
      </c>
      <c r="D1455" s="53">
        <f>D1456</f>
        <v>0</v>
      </c>
      <c r="E1455" s="53">
        <f>E1456</f>
        <v>2064160</v>
      </c>
    </row>
    <row r="1456" spans="1:5" ht="12.75">
      <c r="A1456" s="56"/>
      <c r="B1456" s="53" t="s">
        <v>487</v>
      </c>
      <c r="C1456" s="53">
        <v>2064160</v>
      </c>
      <c r="D1456" s="53">
        <v>0</v>
      </c>
      <c r="E1456" s="53">
        <f>C1456+D1456</f>
        <v>2064160</v>
      </c>
    </row>
    <row r="1457" spans="1:5" ht="12.75">
      <c r="A1457" s="56"/>
      <c r="B1457" s="55" t="s">
        <v>44</v>
      </c>
      <c r="C1457" s="55">
        <v>1653877</v>
      </c>
      <c r="D1457" s="55">
        <v>0</v>
      </c>
      <c r="E1457" s="53">
        <f>C1457+D1457</f>
        <v>1653877</v>
      </c>
    </row>
    <row r="1458" spans="1:5" ht="1.5" customHeight="1">
      <c r="A1458" s="56"/>
      <c r="B1458" s="53" t="s">
        <v>57</v>
      </c>
      <c r="C1458" s="53">
        <v>0</v>
      </c>
      <c r="D1458" s="53">
        <v>0</v>
      </c>
      <c r="E1458" s="53">
        <f>C1458+D1458</f>
        <v>0</v>
      </c>
    </row>
    <row r="1459" spans="1:5" ht="12.75" hidden="1">
      <c r="A1459" s="56"/>
      <c r="B1459" s="53"/>
      <c r="C1459" s="53"/>
      <c r="D1459" s="53"/>
      <c r="E1459" s="54"/>
    </row>
    <row r="1460" spans="1:5" ht="12.75">
      <c r="A1460" s="56"/>
      <c r="B1460" s="53"/>
      <c r="C1460" s="53"/>
      <c r="D1460" s="53"/>
      <c r="E1460" s="54"/>
    </row>
    <row r="1461" spans="1:5" ht="12.75">
      <c r="A1461" s="57" t="s">
        <v>211</v>
      </c>
      <c r="B1461" s="54" t="s">
        <v>414</v>
      </c>
      <c r="C1461" s="54"/>
      <c r="D1461" s="54"/>
      <c r="E1461" s="54"/>
    </row>
    <row r="1462" spans="1:5" ht="16.5" customHeight="1">
      <c r="A1462" s="56"/>
      <c r="B1462" s="54" t="s">
        <v>58</v>
      </c>
      <c r="C1462" s="54">
        <f>SUM(C1463:C1467)</f>
        <v>2060</v>
      </c>
      <c r="D1462" s="54">
        <f>SUM(D1463:D1467)</f>
        <v>0</v>
      </c>
      <c r="E1462" s="54">
        <f>SUM(E1463:E1467)</f>
        <v>2060</v>
      </c>
    </row>
    <row r="1463" spans="1:5" ht="3" customHeight="1" hidden="1">
      <c r="A1463" s="56"/>
      <c r="B1463" s="53" t="s">
        <v>212</v>
      </c>
      <c r="C1463" s="53">
        <v>0</v>
      </c>
      <c r="D1463" s="53">
        <v>0</v>
      </c>
      <c r="E1463" s="53">
        <f>C1463+D1463</f>
        <v>0</v>
      </c>
    </row>
    <row r="1464" spans="1:5" ht="25.5">
      <c r="A1464" s="56"/>
      <c r="B1464" s="73" t="s">
        <v>183</v>
      </c>
      <c r="C1464" s="53">
        <v>2060</v>
      </c>
      <c r="D1464" s="53">
        <v>0</v>
      </c>
      <c r="E1464" s="53">
        <f>C1464+D1464</f>
        <v>2060</v>
      </c>
    </row>
    <row r="1465" spans="1:5" ht="20.25" customHeight="1" hidden="1">
      <c r="A1465" s="56"/>
      <c r="B1465" s="53" t="s">
        <v>163</v>
      </c>
      <c r="C1465" s="53"/>
      <c r="D1465" s="53"/>
      <c r="E1465" s="53">
        <f>C1465+D1465</f>
        <v>0</v>
      </c>
    </row>
    <row r="1466" spans="1:5" ht="26.25" customHeight="1" hidden="1">
      <c r="A1466" s="56"/>
      <c r="B1466" s="53" t="s">
        <v>159</v>
      </c>
      <c r="C1466" s="53"/>
      <c r="D1466" s="53"/>
      <c r="E1466" s="53">
        <f>C1466+D1466</f>
        <v>0</v>
      </c>
    </row>
    <row r="1467" spans="1:5" ht="20.25" customHeight="1" hidden="1">
      <c r="A1467" s="56"/>
      <c r="B1467" s="53" t="s">
        <v>66</v>
      </c>
      <c r="C1467" s="53">
        <v>0</v>
      </c>
      <c r="D1467" s="53">
        <v>0</v>
      </c>
      <c r="E1467" s="53">
        <f>C1467+D1467</f>
        <v>0</v>
      </c>
    </row>
    <row r="1468" spans="1:5" ht="12.75">
      <c r="A1468" s="56"/>
      <c r="B1468" s="53"/>
      <c r="C1468" s="53"/>
      <c r="D1468" s="53"/>
      <c r="E1468" s="54"/>
    </row>
    <row r="1469" spans="1:5" ht="12.75">
      <c r="A1469" s="56"/>
      <c r="B1469" s="54" t="s">
        <v>75</v>
      </c>
      <c r="C1469" s="54">
        <f>C1470</f>
        <v>2060</v>
      </c>
      <c r="D1469" s="54">
        <f>D1470</f>
        <v>0</v>
      </c>
      <c r="E1469" s="54">
        <f>E1470</f>
        <v>2060</v>
      </c>
    </row>
    <row r="1470" spans="1:5" ht="12.75">
      <c r="A1470" s="56"/>
      <c r="B1470" s="53" t="s">
        <v>43</v>
      </c>
      <c r="C1470" s="53">
        <f>C1472+C1471</f>
        <v>2060</v>
      </c>
      <c r="D1470" s="53">
        <f>D1472+D1471</f>
        <v>0</v>
      </c>
      <c r="E1470" s="53">
        <f>E1472+E1471</f>
        <v>2060</v>
      </c>
    </row>
    <row r="1471" spans="1:5" ht="15" customHeight="1">
      <c r="A1471" s="56"/>
      <c r="B1471" s="53" t="s">
        <v>403</v>
      </c>
      <c r="C1471" s="53">
        <v>2060</v>
      </c>
      <c r="D1471" s="53">
        <v>0</v>
      </c>
      <c r="E1471" s="53">
        <f>C1471+D1471</f>
        <v>2060</v>
      </c>
    </row>
    <row r="1472" spans="1:5" ht="4.5" customHeight="1" hidden="1">
      <c r="A1472" s="56"/>
      <c r="B1472" s="53" t="s">
        <v>362</v>
      </c>
      <c r="C1472" s="53">
        <v>0</v>
      </c>
      <c r="D1472" s="53">
        <v>0</v>
      </c>
      <c r="E1472" s="53">
        <f>C1472+D1472</f>
        <v>0</v>
      </c>
    </row>
    <row r="1473" spans="1:5" ht="15" customHeight="1">
      <c r="A1473" s="56"/>
      <c r="B1473" s="53"/>
      <c r="C1473" s="53"/>
      <c r="D1473" s="53"/>
      <c r="E1473" s="54"/>
    </row>
    <row r="1474" spans="1:5" ht="25.5">
      <c r="A1474" s="57" t="s">
        <v>213</v>
      </c>
      <c r="B1474" s="59" t="s">
        <v>520</v>
      </c>
      <c r="C1474" s="54"/>
      <c r="D1474" s="54"/>
      <c r="E1474" s="54"/>
    </row>
    <row r="1475" spans="1:5" ht="12.75">
      <c r="A1475" s="56"/>
      <c r="B1475" s="54" t="s">
        <v>58</v>
      </c>
      <c r="C1475" s="54">
        <f>SUM(C1476:C1480)</f>
        <v>3000</v>
      </c>
      <c r="D1475" s="54">
        <f>SUM(D1476:D1480)</f>
        <v>0</v>
      </c>
      <c r="E1475" s="54">
        <f>SUM(E1476:E1480)</f>
        <v>3000</v>
      </c>
    </row>
    <row r="1476" spans="1:5" ht="0.75" customHeight="1">
      <c r="A1476" s="56"/>
      <c r="B1476" s="53" t="s">
        <v>73</v>
      </c>
      <c r="C1476" s="53">
        <v>0</v>
      </c>
      <c r="D1476" s="53">
        <v>0</v>
      </c>
      <c r="E1476" s="53">
        <f>C1476+D1476</f>
        <v>0</v>
      </c>
    </row>
    <row r="1477" spans="1:5" ht="25.5" hidden="1">
      <c r="A1477" s="56"/>
      <c r="B1477" s="73" t="s">
        <v>173</v>
      </c>
      <c r="C1477" s="53">
        <v>0</v>
      </c>
      <c r="D1477" s="53"/>
      <c r="E1477" s="54">
        <f>C1477+D1477</f>
        <v>0</v>
      </c>
    </row>
    <row r="1478" spans="1:5" ht="38.25">
      <c r="A1478" s="56"/>
      <c r="B1478" s="73" t="s">
        <v>17</v>
      </c>
      <c r="C1478" s="53">
        <v>3000</v>
      </c>
      <c r="D1478" s="53"/>
      <c r="E1478" s="53">
        <f>C1478+D1478</f>
        <v>3000</v>
      </c>
    </row>
    <row r="1479" spans="1:5" ht="18" customHeight="1" hidden="1">
      <c r="A1479" s="56"/>
      <c r="B1479" s="53" t="s">
        <v>101</v>
      </c>
      <c r="C1479" s="53"/>
      <c r="D1479" s="53"/>
      <c r="E1479" s="53">
        <f>C1479+D1479</f>
        <v>0</v>
      </c>
    </row>
    <row r="1480" spans="1:5" ht="3" customHeight="1" hidden="1">
      <c r="A1480" s="56"/>
      <c r="B1480" s="53" t="s">
        <v>102</v>
      </c>
      <c r="C1480" s="53">
        <v>0</v>
      </c>
      <c r="D1480" s="53"/>
      <c r="E1480" s="53">
        <f>C1480+D1480</f>
        <v>0</v>
      </c>
    </row>
    <row r="1481" spans="1:5" ht="21.75" customHeight="1">
      <c r="A1481" s="56"/>
      <c r="B1481" s="54" t="s">
        <v>75</v>
      </c>
      <c r="C1481" s="54">
        <f>C1482+C1485</f>
        <v>3000</v>
      </c>
      <c r="D1481" s="54">
        <f>D1482+D1485</f>
        <v>0</v>
      </c>
      <c r="E1481" s="54">
        <f>E1482+E1485</f>
        <v>3000</v>
      </c>
    </row>
    <row r="1482" spans="1:5" ht="12.75">
      <c r="A1482" s="56"/>
      <c r="B1482" s="53" t="s">
        <v>43</v>
      </c>
      <c r="C1482" s="53">
        <f>C1483</f>
        <v>3000</v>
      </c>
      <c r="D1482" s="53">
        <f>D1483</f>
        <v>0</v>
      </c>
      <c r="E1482" s="53">
        <f>E1483</f>
        <v>3000</v>
      </c>
    </row>
    <row r="1483" spans="1:5" ht="12.75">
      <c r="A1483" s="56"/>
      <c r="B1483" s="53" t="s">
        <v>487</v>
      </c>
      <c r="C1483" s="53">
        <v>3000</v>
      </c>
      <c r="D1483" s="53">
        <v>0</v>
      </c>
      <c r="E1483" s="53">
        <f>C1483+D1483</f>
        <v>3000</v>
      </c>
    </row>
    <row r="1484" spans="1:5" ht="12.75" hidden="1">
      <c r="A1484" s="56"/>
      <c r="B1484" s="55" t="s">
        <v>93</v>
      </c>
      <c r="C1484" s="55">
        <v>0</v>
      </c>
      <c r="D1484" s="55"/>
      <c r="E1484" s="54"/>
    </row>
    <row r="1485" spans="1:5" ht="12.75" hidden="1">
      <c r="A1485" s="56"/>
      <c r="B1485" s="53" t="s">
        <v>57</v>
      </c>
      <c r="C1485" s="53">
        <v>0</v>
      </c>
      <c r="D1485" s="53"/>
      <c r="E1485" s="54"/>
    </row>
    <row r="1486" spans="1:5" ht="12.75">
      <c r="A1486" s="56"/>
      <c r="B1486" s="53"/>
      <c r="C1486" s="53"/>
      <c r="D1486" s="53"/>
      <c r="E1486" s="54"/>
    </row>
    <row r="1487" spans="1:5" ht="53.25" customHeight="1" hidden="1">
      <c r="A1487" s="57" t="s">
        <v>347</v>
      </c>
      <c r="B1487" s="59" t="s">
        <v>214</v>
      </c>
      <c r="C1487" s="54"/>
      <c r="D1487" s="54"/>
      <c r="E1487" s="54"/>
    </row>
    <row r="1488" spans="1:5" ht="12.75" hidden="1">
      <c r="A1488" s="56"/>
      <c r="B1488" s="54" t="s">
        <v>58</v>
      </c>
      <c r="C1488" s="54">
        <f>SUM(C1489:C1493)</f>
        <v>0</v>
      </c>
      <c r="D1488" s="54">
        <f>SUM(D1489:D1493)</f>
        <v>0</v>
      </c>
      <c r="E1488" s="54">
        <f>SUM(E1489:E1493)</f>
        <v>0</v>
      </c>
    </row>
    <row r="1489" spans="1:5" ht="12.75" customHeight="1" hidden="1">
      <c r="A1489" s="56"/>
      <c r="B1489" s="53" t="s">
        <v>73</v>
      </c>
      <c r="C1489" s="53">
        <v>0</v>
      </c>
      <c r="D1489" s="53">
        <v>0</v>
      </c>
      <c r="E1489" s="53">
        <f>C1489+D1489</f>
        <v>0</v>
      </c>
    </row>
    <row r="1490" spans="1:5" ht="38.25" customHeight="1" hidden="1">
      <c r="A1490" s="56"/>
      <c r="B1490" s="73" t="s">
        <v>173</v>
      </c>
      <c r="C1490" s="53">
        <v>0</v>
      </c>
      <c r="D1490" s="53"/>
      <c r="E1490" s="54">
        <f>C1490+D1490</f>
        <v>0</v>
      </c>
    </row>
    <row r="1491" spans="1:5" ht="38.25" hidden="1">
      <c r="A1491" s="56"/>
      <c r="B1491" s="73" t="s">
        <v>118</v>
      </c>
      <c r="C1491" s="53">
        <v>0</v>
      </c>
      <c r="D1491" s="53">
        <v>0</v>
      </c>
      <c r="E1491" s="53">
        <f>C1491+D1491</f>
        <v>0</v>
      </c>
    </row>
    <row r="1492" spans="1:5" ht="0.75" customHeight="1" hidden="1">
      <c r="A1492" s="56"/>
      <c r="B1492" s="53" t="s">
        <v>163</v>
      </c>
      <c r="C1492" s="53"/>
      <c r="D1492" s="53"/>
      <c r="E1492" s="54">
        <f>C1492+D1492</f>
        <v>0</v>
      </c>
    </row>
    <row r="1493" spans="1:5" ht="12.75" hidden="1">
      <c r="A1493" s="56"/>
      <c r="B1493" s="53" t="s">
        <v>102</v>
      </c>
      <c r="C1493" s="53">
        <v>0</v>
      </c>
      <c r="D1493" s="53"/>
      <c r="E1493" s="53">
        <f>C1493+D1493</f>
        <v>0</v>
      </c>
    </row>
    <row r="1494" spans="1:5" ht="22.5" customHeight="1" hidden="1">
      <c r="A1494" s="56"/>
      <c r="B1494" s="54" t="s">
        <v>75</v>
      </c>
      <c r="C1494" s="54">
        <f aca="true" t="shared" si="49" ref="C1494:E1495">C1495+C1498</f>
        <v>0</v>
      </c>
      <c r="D1494" s="54">
        <f t="shared" si="49"/>
        <v>0</v>
      </c>
      <c r="E1494" s="54">
        <f t="shared" si="49"/>
        <v>0</v>
      </c>
    </row>
    <row r="1495" spans="1:5" ht="12.75" hidden="1">
      <c r="A1495" s="56"/>
      <c r="B1495" s="53" t="s">
        <v>43</v>
      </c>
      <c r="C1495" s="53">
        <f t="shared" si="49"/>
        <v>0</v>
      </c>
      <c r="D1495" s="53">
        <f t="shared" si="49"/>
        <v>0</v>
      </c>
      <c r="E1495" s="53">
        <f t="shared" si="49"/>
        <v>0</v>
      </c>
    </row>
    <row r="1496" spans="1:5" ht="12.75" hidden="1">
      <c r="A1496" s="56"/>
      <c r="B1496" s="53" t="s">
        <v>487</v>
      </c>
      <c r="C1496" s="53">
        <v>0</v>
      </c>
      <c r="D1496" s="53">
        <v>0</v>
      </c>
      <c r="E1496" s="53">
        <f>C1496+D1496</f>
        <v>0</v>
      </c>
    </row>
    <row r="1497" spans="1:5" ht="13.5" customHeight="1" hidden="1">
      <c r="A1497" s="56"/>
      <c r="B1497" s="55" t="s">
        <v>93</v>
      </c>
      <c r="C1497" s="55">
        <v>0</v>
      </c>
      <c r="D1497" s="55"/>
      <c r="E1497" s="53">
        <f>C1497+D1497</f>
        <v>0</v>
      </c>
    </row>
    <row r="1498" spans="1:5" ht="12.75" hidden="1">
      <c r="A1498" s="56"/>
      <c r="B1498" s="53" t="s">
        <v>57</v>
      </c>
      <c r="C1498" s="53">
        <v>0</v>
      </c>
      <c r="D1498" s="53">
        <v>0</v>
      </c>
      <c r="E1498" s="53">
        <f>C1498+D1498</f>
        <v>0</v>
      </c>
    </row>
    <row r="1499" spans="1:5" ht="42" customHeight="1" hidden="1">
      <c r="A1499" s="56"/>
      <c r="B1499" s="73" t="s">
        <v>361</v>
      </c>
      <c r="C1499" s="53">
        <v>0</v>
      </c>
      <c r="D1499" s="53">
        <v>0</v>
      </c>
      <c r="E1499" s="53">
        <f>C1499+D1499</f>
        <v>0</v>
      </c>
    </row>
    <row r="1500" spans="1:5" ht="12.75" hidden="1">
      <c r="A1500" s="56"/>
      <c r="B1500" s="53"/>
      <c r="C1500" s="53"/>
      <c r="D1500" s="53"/>
      <c r="E1500" s="54"/>
    </row>
    <row r="1501" spans="1:5" ht="24.75" customHeight="1" hidden="1">
      <c r="A1501" s="99" t="s">
        <v>215</v>
      </c>
      <c r="B1501" s="59" t="s">
        <v>216</v>
      </c>
      <c r="C1501" s="54"/>
      <c r="D1501" s="54"/>
      <c r="E1501" s="54"/>
    </row>
    <row r="1502" spans="1:5" ht="26.25" customHeight="1" hidden="1">
      <c r="A1502" s="56"/>
      <c r="B1502" s="54" t="s">
        <v>58</v>
      </c>
      <c r="C1502" s="54">
        <f>SUM(C1503:C1506)</f>
        <v>0</v>
      </c>
      <c r="D1502" s="54">
        <f>SUM(D1503:D1506)</f>
        <v>0</v>
      </c>
      <c r="E1502" s="54">
        <f>SUM(E1503:E1506)</f>
        <v>0</v>
      </c>
    </row>
    <row r="1503" spans="1:5" ht="30.75" customHeight="1" hidden="1">
      <c r="A1503" s="56"/>
      <c r="B1503" s="53" t="s">
        <v>73</v>
      </c>
      <c r="C1503" s="53">
        <v>0</v>
      </c>
      <c r="D1503" s="53">
        <v>0</v>
      </c>
      <c r="E1503" s="53">
        <f>C1503+D1503</f>
        <v>0</v>
      </c>
    </row>
    <row r="1504" spans="1:5" ht="27.75" customHeight="1" hidden="1">
      <c r="A1504" s="56"/>
      <c r="B1504" s="73" t="s">
        <v>173</v>
      </c>
      <c r="C1504" s="53">
        <v>0</v>
      </c>
      <c r="D1504" s="53"/>
      <c r="E1504" s="54">
        <f>C1504+D1504</f>
        <v>0</v>
      </c>
    </row>
    <row r="1505" spans="1:5" ht="26.25" customHeight="1" hidden="1">
      <c r="A1505" s="56"/>
      <c r="B1505" s="73" t="s">
        <v>118</v>
      </c>
      <c r="C1505" s="53">
        <v>0</v>
      </c>
      <c r="D1505" s="53">
        <v>0</v>
      </c>
      <c r="E1505" s="53">
        <f>C1505+D1505</f>
        <v>0</v>
      </c>
    </row>
    <row r="1506" spans="1:5" ht="25.5" customHeight="1" hidden="1">
      <c r="A1506" s="56"/>
      <c r="B1506" s="53" t="s">
        <v>159</v>
      </c>
      <c r="C1506" s="53">
        <v>0</v>
      </c>
      <c r="D1506" s="53"/>
      <c r="E1506" s="54">
        <f>C1506+D1506</f>
        <v>0</v>
      </c>
    </row>
    <row r="1507" spans="1:5" ht="21.75" customHeight="1" hidden="1">
      <c r="A1507" s="56"/>
      <c r="B1507" s="54" t="s">
        <v>75</v>
      </c>
      <c r="C1507" s="54">
        <f>C1508+C1511</f>
        <v>0</v>
      </c>
      <c r="D1507" s="54">
        <f>D1508+D1511</f>
        <v>0</v>
      </c>
      <c r="E1507" s="54">
        <f>E1508+E1511</f>
        <v>0</v>
      </c>
    </row>
    <row r="1508" spans="1:5" ht="18" customHeight="1" hidden="1">
      <c r="A1508" s="56"/>
      <c r="B1508" s="53" t="s">
        <v>43</v>
      </c>
      <c r="C1508" s="53">
        <f>C1509</f>
        <v>0</v>
      </c>
      <c r="D1508" s="53">
        <f>D1509</f>
        <v>0</v>
      </c>
      <c r="E1508" s="53">
        <f>E1509</f>
        <v>0</v>
      </c>
    </row>
    <row r="1509" spans="1:5" ht="26.25" customHeight="1" hidden="1">
      <c r="A1509" s="56"/>
      <c r="B1509" s="53" t="s">
        <v>487</v>
      </c>
      <c r="C1509" s="53">
        <v>0</v>
      </c>
      <c r="D1509" s="53">
        <v>0</v>
      </c>
      <c r="E1509" s="53">
        <f>C1509+D1509</f>
        <v>0</v>
      </c>
    </row>
    <row r="1510" spans="1:5" ht="16.5" customHeight="1" hidden="1">
      <c r="A1510" s="56"/>
      <c r="B1510" s="55" t="s">
        <v>93</v>
      </c>
      <c r="C1510" s="55">
        <v>0</v>
      </c>
      <c r="D1510" s="55"/>
      <c r="E1510" s="53">
        <f>C1510+D1510</f>
        <v>0</v>
      </c>
    </row>
    <row r="1511" spans="1:5" ht="18.75" customHeight="1" hidden="1">
      <c r="A1511" s="56"/>
      <c r="B1511" s="53" t="s">
        <v>57</v>
      </c>
      <c r="C1511" s="53">
        <v>0</v>
      </c>
      <c r="D1511" s="53">
        <v>0</v>
      </c>
      <c r="E1511" s="53">
        <f>C1511+D1511</f>
        <v>0</v>
      </c>
    </row>
    <row r="1512" spans="1:5" ht="9.75" customHeight="1">
      <c r="A1512" s="56"/>
      <c r="B1512" s="53"/>
      <c r="C1512" s="53"/>
      <c r="D1512" s="53"/>
      <c r="E1512" s="53"/>
    </row>
    <row r="1513" spans="1:5" ht="12.75">
      <c r="A1513" s="57" t="s">
        <v>351</v>
      </c>
      <c r="B1513" s="59" t="s">
        <v>346</v>
      </c>
      <c r="C1513" s="54"/>
      <c r="D1513" s="54"/>
      <c r="E1513" s="54"/>
    </row>
    <row r="1514" spans="1:5" ht="12.75">
      <c r="A1514" s="56"/>
      <c r="B1514" s="54" t="s">
        <v>58</v>
      </c>
      <c r="C1514" s="54">
        <f>SUM(C1515:C1519)</f>
        <v>278947</v>
      </c>
      <c r="D1514" s="54">
        <f>SUM(D1515:D1519)</f>
        <v>0</v>
      </c>
      <c r="E1514" s="54">
        <f>SUM(E1515:E1519)</f>
        <v>278947</v>
      </c>
    </row>
    <row r="1515" spans="1:5" ht="12.75">
      <c r="A1515" s="56"/>
      <c r="B1515" s="53" t="s">
        <v>73</v>
      </c>
      <c r="C1515" s="53">
        <v>0</v>
      </c>
      <c r="D1515" s="53">
        <v>0</v>
      </c>
      <c r="E1515" s="53">
        <f>C1515+D1515</f>
        <v>0</v>
      </c>
    </row>
    <row r="1516" spans="1:5" ht="3" customHeight="1">
      <c r="A1516" s="56"/>
      <c r="B1516" s="73" t="s">
        <v>173</v>
      </c>
      <c r="C1516" s="53">
        <v>0</v>
      </c>
      <c r="D1516" s="53">
        <v>0</v>
      </c>
      <c r="E1516" s="54">
        <f>C1516+D1516</f>
        <v>0</v>
      </c>
    </row>
    <row r="1517" spans="1:5" ht="38.25">
      <c r="A1517" s="56"/>
      <c r="B1517" s="73" t="s">
        <v>17</v>
      </c>
      <c r="C1517" s="53">
        <v>276843</v>
      </c>
      <c r="D1517" s="53">
        <v>0</v>
      </c>
      <c r="E1517" s="53">
        <f>C1517+D1517</f>
        <v>276843</v>
      </c>
    </row>
    <row r="1518" spans="1:5" ht="12.75" customHeight="1">
      <c r="A1518" s="56"/>
      <c r="B1518" s="237" t="s">
        <v>101</v>
      </c>
      <c r="C1518" s="53">
        <v>1650</v>
      </c>
      <c r="D1518" s="53">
        <v>0</v>
      </c>
      <c r="E1518" s="53">
        <f>C1518+D1518</f>
        <v>1650</v>
      </c>
    </row>
    <row r="1519" spans="1:5" ht="15" customHeight="1">
      <c r="A1519" s="56"/>
      <c r="B1519" s="237" t="s">
        <v>102</v>
      </c>
      <c r="C1519" s="53">
        <v>454</v>
      </c>
      <c r="D1519" s="53"/>
      <c r="E1519" s="53">
        <f>C1519+D1519</f>
        <v>454</v>
      </c>
    </row>
    <row r="1520" spans="1:5" ht="12.75">
      <c r="A1520" s="56"/>
      <c r="B1520" s="237"/>
      <c r="C1520" s="53"/>
      <c r="D1520" s="53"/>
      <c r="E1520" s="54"/>
    </row>
    <row r="1521" spans="1:5" ht="12.75">
      <c r="A1521" s="56"/>
      <c r="B1521" s="32" t="s">
        <v>75</v>
      </c>
      <c r="C1521" s="54">
        <f>C1522+C1525</f>
        <v>278947</v>
      </c>
      <c r="D1521" s="54">
        <f>D1522+D1525</f>
        <v>0</v>
      </c>
      <c r="E1521" s="54">
        <f>E1522+E1525</f>
        <v>278947</v>
      </c>
    </row>
    <row r="1522" spans="1:5" ht="12.75">
      <c r="A1522" s="56"/>
      <c r="B1522" s="237" t="s">
        <v>43</v>
      </c>
      <c r="C1522" s="53">
        <f>C1523</f>
        <v>278947</v>
      </c>
      <c r="D1522" s="53">
        <f>D1523</f>
        <v>0</v>
      </c>
      <c r="E1522" s="53">
        <f>E1523</f>
        <v>278947</v>
      </c>
    </row>
    <row r="1523" spans="1:5" ht="12.75">
      <c r="A1523" s="56"/>
      <c r="B1523" s="237" t="s">
        <v>487</v>
      </c>
      <c r="C1523" s="53">
        <v>278947</v>
      </c>
      <c r="D1523" s="53">
        <v>0</v>
      </c>
      <c r="E1523" s="53">
        <f>C1523+D1523</f>
        <v>278947</v>
      </c>
    </row>
    <row r="1524" spans="1:5" ht="11.25" customHeight="1">
      <c r="A1524" s="56"/>
      <c r="B1524" s="238" t="s">
        <v>44</v>
      </c>
      <c r="C1524" s="55">
        <v>133178</v>
      </c>
      <c r="D1524" s="55">
        <v>0</v>
      </c>
      <c r="E1524" s="55">
        <f>C1524+D1524</f>
        <v>133178</v>
      </c>
    </row>
    <row r="1525" spans="1:5" ht="2.25" customHeight="1" hidden="1">
      <c r="A1525" s="56"/>
      <c r="B1525" s="237" t="s">
        <v>57</v>
      </c>
      <c r="C1525" s="53">
        <v>0</v>
      </c>
      <c r="D1525" s="53"/>
      <c r="E1525" s="53">
        <f>C1525+D1525</f>
        <v>0</v>
      </c>
    </row>
    <row r="1526" spans="1:5" ht="17.25" customHeight="1">
      <c r="A1526" s="56"/>
      <c r="B1526" s="237"/>
      <c r="C1526" s="53"/>
      <c r="D1526" s="53"/>
      <c r="E1526" s="53"/>
    </row>
    <row r="1527" spans="1:5" ht="12.75">
      <c r="A1527" s="57" t="s">
        <v>223</v>
      </c>
      <c r="B1527" s="32" t="s">
        <v>224</v>
      </c>
      <c r="C1527" s="53"/>
      <c r="D1527" s="53"/>
      <c r="E1527" s="54"/>
    </row>
    <row r="1528" spans="1:5" ht="12.75">
      <c r="A1528" s="56"/>
      <c r="B1528" s="32" t="s">
        <v>58</v>
      </c>
      <c r="C1528" s="54">
        <f>C1529+C1530+C1531</f>
        <v>15000</v>
      </c>
      <c r="D1528" s="54">
        <f>D1529+D1530+D1531</f>
        <v>0</v>
      </c>
      <c r="E1528" s="54">
        <f>E1529+E1530+E1531</f>
        <v>15000</v>
      </c>
    </row>
    <row r="1529" spans="1:5" ht="12.75">
      <c r="A1529" s="56"/>
      <c r="B1529" s="237" t="s">
        <v>73</v>
      </c>
      <c r="C1529" s="53">
        <v>15000</v>
      </c>
      <c r="D1529" s="53">
        <v>0</v>
      </c>
      <c r="E1529" s="53">
        <f>C1529+D1529</f>
        <v>15000</v>
      </c>
    </row>
    <row r="1530" spans="1:5" ht="18" customHeight="1" hidden="1">
      <c r="A1530" s="56"/>
      <c r="B1530" s="237" t="s">
        <v>66</v>
      </c>
      <c r="C1530" s="53"/>
      <c r="D1530" s="53"/>
      <c r="E1530" s="54">
        <f>C1530+D1530</f>
        <v>0</v>
      </c>
    </row>
    <row r="1531" spans="1:5" ht="15.75" customHeight="1" hidden="1">
      <c r="A1531" s="56"/>
      <c r="B1531" s="237" t="s">
        <v>102</v>
      </c>
      <c r="C1531" s="53"/>
      <c r="D1531" s="53"/>
      <c r="E1531" s="54">
        <f>C1531+D1531</f>
        <v>0</v>
      </c>
    </row>
    <row r="1532" spans="1:5" ht="11.25" customHeight="1">
      <c r="A1532" s="56"/>
      <c r="B1532" s="237"/>
      <c r="C1532" s="53"/>
      <c r="D1532" s="53"/>
      <c r="E1532" s="54"/>
    </row>
    <row r="1533" spans="1:5" ht="12.75">
      <c r="A1533" s="56"/>
      <c r="B1533" s="32" t="s">
        <v>75</v>
      </c>
      <c r="C1533" s="54">
        <f>C1534</f>
        <v>15000</v>
      </c>
      <c r="D1533" s="54">
        <f>D1534</f>
        <v>0</v>
      </c>
      <c r="E1533" s="54">
        <f>E1534</f>
        <v>15000</v>
      </c>
    </row>
    <row r="1534" spans="1:5" ht="12.75">
      <c r="A1534" s="56"/>
      <c r="B1534" s="237" t="s">
        <v>43</v>
      </c>
      <c r="C1534" s="53">
        <f>C1535+C1536+C1537</f>
        <v>15000</v>
      </c>
      <c r="D1534" s="53">
        <f>D1535+D1536+D1537</f>
        <v>0</v>
      </c>
      <c r="E1534" s="53">
        <f>E1535+E1536+E1537</f>
        <v>15000</v>
      </c>
    </row>
    <row r="1535" spans="1:5" ht="12" customHeight="1" hidden="1">
      <c r="A1535" s="56"/>
      <c r="B1535" s="237" t="s">
        <v>487</v>
      </c>
      <c r="C1535" s="53">
        <v>0</v>
      </c>
      <c r="D1535" s="53"/>
      <c r="E1535" s="53">
        <f>C1535+D1535</f>
        <v>0</v>
      </c>
    </row>
    <row r="1536" spans="1:5" ht="15.75" customHeight="1" hidden="1">
      <c r="A1536" s="56"/>
      <c r="B1536" s="237" t="s">
        <v>45</v>
      </c>
      <c r="C1536" s="53"/>
      <c r="D1536" s="53"/>
      <c r="E1536" s="54">
        <f>C1536+D1536</f>
        <v>0</v>
      </c>
    </row>
    <row r="1537" spans="1:5" ht="12.75">
      <c r="A1537" s="56"/>
      <c r="B1537" s="237" t="s">
        <v>47</v>
      </c>
      <c r="C1537" s="53">
        <v>15000</v>
      </c>
      <c r="D1537" s="53">
        <v>0</v>
      </c>
      <c r="E1537" s="53">
        <f>C1537+D1537</f>
        <v>15000</v>
      </c>
    </row>
    <row r="1538" spans="1:5" ht="17.25" customHeight="1">
      <c r="A1538" s="56"/>
      <c r="B1538" s="237"/>
      <c r="C1538" s="53"/>
      <c r="D1538" s="53"/>
      <c r="E1538" s="53"/>
    </row>
    <row r="1539" spans="1:5" ht="12.75">
      <c r="A1539" s="57" t="s">
        <v>217</v>
      </c>
      <c r="B1539" s="32" t="s">
        <v>218</v>
      </c>
      <c r="C1539" s="54"/>
      <c r="D1539" s="54"/>
      <c r="E1539" s="54"/>
    </row>
    <row r="1540" spans="1:5" ht="12.75">
      <c r="A1540" s="56"/>
      <c r="B1540" s="32" t="s">
        <v>58</v>
      </c>
      <c r="C1540" s="54">
        <f>C1541+C1545+C1546+C1547+C1548+C1544</f>
        <v>1931963</v>
      </c>
      <c r="D1540" s="54">
        <f>D1541+D1545+D1546+D1547+D1548+D1544</f>
        <v>0</v>
      </c>
      <c r="E1540" s="54">
        <f>E1541+E1545+E1546+E1547+E1548+E1544</f>
        <v>1931963</v>
      </c>
    </row>
    <row r="1541" spans="1:5" ht="12.75">
      <c r="A1541" s="56"/>
      <c r="B1541" s="237" t="s">
        <v>180</v>
      </c>
      <c r="C1541" s="53">
        <f>C1542+C1543</f>
        <v>782552</v>
      </c>
      <c r="D1541" s="53">
        <f>D1542+D1543</f>
        <v>0</v>
      </c>
      <c r="E1541" s="53">
        <f>E1542+E1543</f>
        <v>782552</v>
      </c>
    </row>
    <row r="1542" spans="1:5" ht="12.75" customHeight="1">
      <c r="A1542" s="56"/>
      <c r="B1542" s="237" t="s">
        <v>219</v>
      </c>
      <c r="C1542" s="53">
        <v>782552</v>
      </c>
      <c r="D1542" s="53">
        <v>0</v>
      </c>
      <c r="E1542" s="53">
        <f aca="true" t="shared" si="50" ref="E1542:E1548">C1542+D1542</f>
        <v>782552</v>
      </c>
    </row>
    <row r="1543" spans="1:5" ht="22.5" customHeight="1" hidden="1">
      <c r="A1543" s="56"/>
      <c r="B1543" s="239" t="s">
        <v>220</v>
      </c>
      <c r="C1543" s="53">
        <v>0</v>
      </c>
      <c r="D1543" s="53">
        <v>0</v>
      </c>
      <c r="E1543" s="53">
        <f t="shared" si="50"/>
        <v>0</v>
      </c>
    </row>
    <row r="1544" spans="1:5" ht="25.5">
      <c r="A1544" s="56"/>
      <c r="B1544" s="239" t="s">
        <v>173</v>
      </c>
      <c r="C1544" s="53">
        <v>69656</v>
      </c>
      <c r="D1544" s="53">
        <v>0</v>
      </c>
      <c r="E1544" s="53">
        <f t="shared" si="50"/>
        <v>69656</v>
      </c>
    </row>
    <row r="1545" spans="1:5" ht="12.75">
      <c r="A1545" s="56"/>
      <c r="B1545" s="237" t="s">
        <v>26</v>
      </c>
      <c r="C1545" s="53">
        <v>1079245</v>
      </c>
      <c r="D1545" s="53">
        <v>0</v>
      </c>
      <c r="E1545" s="53">
        <f t="shared" si="50"/>
        <v>1079245</v>
      </c>
    </row>
    <row r="1546" spans="1:5" ht="13.5" customHeight="1">
      <c r="A1546" s="56"/>
      <c r="B1546" s="237" t="s">
        <v>221</v>
      </c>
      <c r="C1546" s="53">
        <v>300</v>
      </c>
      <c r="D1546" s="53">
        <v>0</v>
      </c>
      <c r="E1546" s="53">
        <f t="shared" si="50"/>
        <v>300</v>
      </c>
    </row>
    <row r="1547" spans="1:5" ht="12.75">
      <c r="A1547" s="56"/>
      <c r="B1547" s="237" t="s">
        <v>102</v>
      </c>
      <c r="C1547" s="53">
        <v>210</v>
      </c>
      <c r="D1547" s="53"/>
      <c r="E1547" s="53">
        <f t="shared" si="50"/>
        <v>210</v>
      </c>
    </row>
    <row r="1548" spans="1:5" ht="0.75" customHeight="1">
      <c r="A1548" s="56"/>
      <c r="B1548" s="240" t="s">
        <v>65</v>
      </c>
      <c r="C1548" s="56"/>
      <c r="D1548" s="56"/>
      <c r="E1548" s="54">
        <f t="shared" si="50"/>
        <v>0</v>
      </c>
    </row>
    <row r="1549" spans="1:5" ht="12.75">
      <c r="A1549" s="56"/>
      <c r="B1549" s="237"/>
      <c r="C1549" s="56"/>
      <c r="D1549" s="56"/>
      <c r="E1549" s="54"/>
    </row>
    <row r="1550" spans="1:5" ht="12.75">
      <c r="A1550" s="56"/>
      <c r="B1550" s="32" t="s">
        <v>67</v>
      </c>
      <c r="C1550" s="54">
        <f>C1551+C1554</f>
        <v>1931963</v>
      </c>
      <c r="D1550" s="54">
        <f>D1551+D1554</f>
        <v>0</v>
      </c>
      <c r="E1550" s="54">
        <f>E1551+E1554</f>
        <v>1931963</v>
      </c>
    </row>
    <row r="1551" spans="1:5" ht="12.75">
      <c r="A1551" s="56"/>
      <c r="B1551" s="237" t="s">
        <v>43</v>
      </c>
      <c r="C1551" s="53">
        <f>C1552</f>
        <v>1906963</v>
      </c>
      <c r="D1551" s="53">
        <f>D1552</f>
        <v>0</v>
      </c>
      <c r="E1551" s="53">
        <f>E1552</f>
        <v>1906963</v>
      </c>
    </row>
    <row r="1552" spans="1:5" ht="12.75">
      <c r="A1552" s="56"/>
      <c r="B1552" s="237" t="s">
        <v>487</v>
      </c>
      <c r="C1552" s="53">
        <v>1906963</v>
      </c>
      <c r="D1552" s="53">
        <v>0</v>
      </c>
      <c r="E1552" s="53">
        <f>C1552+D1552</f>
        <v>1906963</v>
      </c>
    </row>
    <row r="1553" spans="1:5" ht="12.75">
      <c r="A1553" s="56"/>
      <c r="B1553" s="238" t="s">
        <v>44</v>
      </c>
      <c r="C1553" s="55">
        <v>886462</v>
      </c>
      <c r="D1553" s="55">
        <v>0</v>
      </c>
      <c r="E1553" s="53">
        <f>C1553+D1553</f>
        <v>886462</v>
      </c>
    </row>
    <row r="1554" spans="1:5" ht="18.75" customHeight="1">
      <c r="A1554" s="56"/>
      <c r="B1554" s="237" t="s">
        <v>57</v>
      </c>
      <c r="C1554" s="53">
        <v>25000</v>
      </c>
      <c r="D1554" s="53">
        <v>0</v>
      </c>
      <c r="E1554" s="53">
        <f>C1554+D1554</f>
        <v>25000</v>
      </c>
    </row>
    <row r="1555" spans="1:5" ht="13.5" customHeight="1">
      <c r="A1555" s="56"/>
      <c r="B1555" s="237"/>
      <c r="C1555" s="53"/>
      <c r="D1555" s="53"/>
      <c r="E1555" s="53"/>
    </row>
    <row r="1556" spans="1:5" ht="12.75">
      <c r="A1556" s="93" t="s">
        <v>225</v>
      </c>
      <c r="B1556" s="32" t="s">
        <v>226</v>
      </c>
      <c r="C1556" s="53"/>
      <c r="D1556" s="53"/>
      <c r="E1556" s="54"/>
    </row>
    <row r="1557" spans="1:5" ht="12.75">
      <c r="A1557" s="93"/>
      <c r="B1557" s="32" t="s">
        <v>58</v>
      </c>
      <c r="C1557" s="54">
        <f>C1558+C1559+C1560</f>
        <v>211879</v>
      </c>
      <c r="D1557" s="54">
        <f>D1558+D1559+D1560</f>
        <v>0</v>
      </c>
      <c r="E1557" s="54">
        <f>E1558+E1559+E1560</f>
        <v>211879</v>
      </c>
    </row>
    <row r="1558" spans="1:5" ht="12.75">
      <c r="A1558" s="56"/>
      <c r="B1558" s="237" t="s">
        <v>73</v>
      </c>
      <c r="C1558" s="53">
        <v>163074</v>
      </c>
      <c r="D1558" s="53">
        <v>0</v>
      </c>
      <c r="E1558" s="53">
        <f>C1558+D1558</f>
        <v>163074</v>
      </c>
    </row>
    <row r="1559" spans="1:5" ht="12.75">
      <c r="A1559" s="56"/>
      <c r="B1559" s="237" t="s">
        <v>26</v>
      </c>
      <c r="C1559" s="53">
        <v>48416</v>
      </c>
      <c r="D1559" s="53">
        <v>0</v>
      </c>
      <c r="E1559" s="53">
        <f>C1559+D1559</f>
        <v>48416</v>
      </c>
    </row>
    <row r="1560" spans="1:5" ht="12.75">
      <c r="A1560" s="56"/>
      <c r="B1560" s="237" t="s">
        <v>102</v>
      </c>
      <c r="C1560" s="53">
        <v>389</v>
      </c>
      <c r="D1560" s="53"/>
      <c r="E1560" s="53">
        <f>C1560+D1560</f>
        <v>389</v>
      </c>
    </row>
    <row r="1561" spans="1:5" ht="12.75">
      <c r="A1561" s="56"/>
      <c r="B1561" s="237"/>
      <c r="C1561" s="53"/>
      <c r="D1561" s="53"/>
      <c r="E1561" s="54"/>
    </row>
    <row r="1562" spans="1:5" ht="12.75">
      <c r="A1562" s="56"/>
      <c r="B1562" s="32" t="s">
        <v>67</v>
      </c>
      <c r="C1562" s="54">
        <f>C1563+C1566</f>
        <v>211879</v>
      </c>
      <c r="D1562" s="54">
        <f>D1563+D1566</f>
        <v>0</v>
      </c>
      <c r="E1562" s="54">
        <f>E1563+E1566</f>
        <v>211879</v>
      </c>
    </row>
    <row r="1563" spans="1:5" ht="12.75">
      <c r="A1563" s="56"/>
      <c r="B1563" s="237" t="s">
        <v>43</v>
      </c>
      <c r="C1563" s="53">
        <f>C1564</f>
        <v>211879</v>
      </c>
      <c r="D1563" s="53">
        <f>D1564</f>
        <v>0</v>
      </c>
      <c r="E1563" s="53">
        <f>E1564</f>
        <v>211879</v>
      </c>
    </row>
    <row r="1564" spans="1:5" ht="12.75">
      <c r="A1564" s="56"/>
      <c r="B1564" s="237" t="s">
        <v>487</v>
      </c>
      <c r="C1564" s="53">
        <f>208055+3824</f>
        <v>211879</v>
      </c>
      <c r="D1564" s="53">
        <v>0</v>
      </c>
      <c r="E1564" s="53">
        <f>C1564+D1564</f>
        <v>211879</v>
      </c>
    </row>
    <row r="1565" spans="1:5" ht="12.75">
      <c r="A1565" s="56"/>
      <c r="B1565" s="238" t="s">
        <v>44</v>
      </c>
      <c r="C1565" s="55">
        <v>155089</v>
      </c>
      <c r="D1565" s="55">
        <v>0</v>
      </c>
      <c r="E1565" s="53">
        <f>C1565+D1565</f>
        <v>155089</v>
      </c>
    </row>
    <row r="1566" spans="1:5" ht="12.75" hidden="1">
      <c r="A1566" s="56"/>
      <c r="B1566" s="237" t="s">
        <v>57</v>
      </c>
      <c r="C1566" s="53"/>
      <c r="D1566" s="53"/>
      <c r="E1566" s="53">
        <f>C1566+D1566</f>
        <v>0</v>
      </c>
    </row>
    <row r="1567" spans="1:5" ht="12.75">
      <c r="A1567" s="56"/>
      <c r="B1567" s="237"/>
      <c r="C1567" s="53"/>
      <c r="D1567" s="53"/>
      <c r="E1567" s="54"/>
    </row>
    <row r="1568" spans="1:5" ht="12.75">
      <c r="A1568" s="57" t="s">
        <v>227</v>
      </c>
      <c r="B1568" s="32" t="s">
        <v>228</v>
      </c>
      <c r="C1568" s="53"/>
      <c r="D1568" s="53"/>
      <c r="E1568" s="54"/>
    </row>
    <row r="1569" spans="1:5" ht="12.75">
      <c r="A1569" s="56"/>
      <c r="B1569" s="32" t="s">
        <v>58</v>
      </c>
      <c r="C1569" s="54">
        <f>C1570+C1571+C1572</f>
        <v>12247</v>
      </c>
      <c r="D1569" s="54">
        <f>D1570+D1571+D1572</f>
        <v>0</v>
      </c>
      <c r="E1569" s="54">
        <f>E1570+E1571+E1572</f>
        <v>12247</v>
      </c>
    </row>
    <row r="1570" spans="1:5" ht="12.75" hidden="1">
      <c r="A1570" s="56"/>
      <c r="B1570" s="237" t="s">
        <v>92</v>
      </c>
      <c r="C1570" s="53">
        <v>0</v>
      </c>
      <c r="D1570" s="53"/>
      <c r="E1570" s="54">
        <f>C1570+D1570</f>
        <v>0</v>
      </c>
    </row>
    <row r="1571" spans="1:5" ht="12.75">
      <c r="A1571" s="56"/>
      <c r="B1571" s="237" t="s">
        <v>26</v>
      </c>
      <c r="C1571" s="53">
        <v>11187</v>
      </c>
      <c r="D1571" s="53"/>
      <c r="E1571" s="53">
        <f>C1571+D1571</f>
        <v>11187</v>
      </c>
    </row>
    <row r="1572" spans="1:5" ht="12.75">
      <c r="A1572" s="56"/>
      <c r="B1572" s="237" t="s">
        <v>102</v>
      </c>
      <c r="C1572" s="53">
        <v>1060</v>
      </c>
      <c r="D1572" s="53"/>
      <c r="E1572" s="53">
        <f>C1572+D1572</f>
        <v>1060</v>
      </c>
    </row>
    <row r="1573" spans="1:5" ht="12.75">
      <c r="A1573" s="56"/>
      <c r="B1573" s="237"/>
      <c r="C1573" s="53"/>
      <c r="D1573" s="53"/>
      <c r="E1573" s="54"/>
    </row>
    <row r="1574" spans="1:5" ht="12.75">
      <c r="A1574" s="56"/>
      <c r="B1574" s="32" t="s">
        <v>75</v>
      </c>
      <c r="C1574" s="54">
        <f>C1575</f>
        <v>12247</v>
      </c>
      <c r="D1574" s="54">
        <f>D1575</f>
        <v>0</v>
      </c>
      <c r="E1574" s="54">
        <f>E1575</f>
        <v>12247</v>
      </c>
    </row>
    <row r="1575" spans="1:5" ht="12.75">
      <c r="A1575" s="56"/>
      <c r="B1575" s="237" t="s">
        <v>43</v>
      </c>
      <c r="C1575" s="53">
        <f>C1578+C1576</f>
        <v>12247</v>
      </c>
      <c r="D1575" s="53">
        <f>D1578+D1576</f>
        <v>0</v>
      </c>
      <c r="E1575" s="53">
        <f>E1578+E1576</f>
        <v>12247</v>
      </c>
    </row>
    <row r="1576" spans="1:5" ht="12.75">
      <c r="A1576" s="56"/>
      <c r="B1576" s="237" t="s">
        <v>487</v>
      </c>
      <c r="C1576" s="53">
        <v>12247</v>
      </c>
      <c r="D1576" s="53"/>
      <c r="E1576" s="53">
        <f>C1576+D1576</f>
        <v>12247</v>
      </c>
    </row>
    <row r="1577" spans="1:5" ht="15.75" customHeight="1">
      <c r="A1577" s="56"/>
      <c r="B1577" s="238" t="s">
        <v>229</v>
      </c>
      <c r="C1577" s="53">
        <v>583</v>
      </c>
      <c r="D1577" s="53">
        <v>0</v>
      </c>
      <c r="E1577" s="53">
        <f>C1577+D1577</f>
        <v>583</v>
      </c>
    </row>
    <row r="1578" spans="1:5" ht="14.25" customHeight="1">
      <c r="A1578" s="56"/>
      <c r="B1578" s="237" t="s">
        <v>45</v>
      </c>
      <c r="C1578" s="53"/>
      <c r="D1578" s="53"/>
      <c r="E1578" s="54">
        <f>C1578+D1578</f>
        <v>0</v>
      </c>
    </row>
    <row r="1579" spans="1:5" ht="12.75">
      <c r="A1579" s="56"/>
      <c r="B1579" s="237"/>
      <c r="C1579" s="53"/>
      <c r="D1579" s="53"/>
      <c r="E1579" s="54"/>
    </row>
    <row r="1580" spans="1:5" ht="12.75">
      <c r="A1580" s="93" t="s">
        <v>230</v>
      </c>
      <c r="B1580" s="277" t="s">
        <v>231</v>
      </c>
      <c r="C1580" s="277"/>
      <c r="D1580" s="260"/>
      <c r="E1580" s="54"/>
    </row>
    <row r="1581" spans="1:5" ht="12.75">
      <c r="A1581" s="56"/>
      <c r="B1581" s="32" t="s">
        <v>58</v>
      </c>
      <c r="C1581" s="54">
        <f>C1582+C1586+C1587+C1585</f>
        <v>226589</v>
      </c>
      <c r="D1581" s="54">
        <f>D1582+D1586+D1587+D1585</f>
        <v>0</v>
      </c>
      <c r="E1581" s="54">
        <f>E1582+E1586+E1587+E1585</f>
        <v>226589</v>
      </c>
    </row>
    <row r="1582" spans="1:5" ht="12.75">
      <c r="A1582" s="56"/>
      <c r="B1582" s="237" t="s">
        <v>232</v>
      </c>
      <c r="C1582" s="53">
        <f>C1583+C1584</f>
        <v>212776</v>
      </c>
      <c r="D1582" s="53">
        <f>D1583+D1584</f>
        <v>0</v>
      </c>
      <c r="E1582" s="53">
        <f>E1583+E1584</f>
        <v>212776</v>
      </c>
    </row>
    <row r="1583" spans="1:5" ht="12.75">
      <c r="A1583" s="56"/>
      <c r="B1583" s="237" t="s">
        <v>233</v>
      </c>
      <c r="C1583" s="53">
        <v>212776</v>
      </c>
      <c r="D1583" s="53">
        <v>0</v>
      </c>
      <c r="E1583" s="53">
        <f>C1583+D1583</f>
        <v>212776</v>
      </c>
    </row>
    <row r="1584" spans="1:5" ht="0.75" customHeight="1">
      <c r="A1584" s="56"/>
      <c r="B1584" s="239" t="s">
        <v>234</v>
      </c>
      <c r="C1584" s="53">
        <v>0</v>
      </c>
      <c r="D1584" s="53">
        <v>0</v>
      </c>
      <c r="E1584" s="53">
        <f>C1584+D1584</f>
        <v>0</v>
      </c>
    </row>
    <row r="1585" spans="1:5" ht="25.5">
      <c r="A1585" s="56"/>
      <c r="B1585" s="239" t="s">
        <v>173</v>
      </c>
      <c r="C1585" s="53">
        <v>13813</v>
      </c>
      <c r="D1585" s="53">
        <v>0</v>
      </c>
      <c r="E1585" s="53">
        <f>C1585+D1585</f>
        <v>13813</v>
      </c>
    </row>
    <row r="1586" spans="1:5" ht="12.75" hidden="1">
      <c r="A1586" s="56"/>
      <c r="B1586" s="237" t="s">
        <v>63</v>
      </c>
      <c r="C1586" s="53"/>
      <c r="D1586" s="53"/>
      <c r="E1586" s="53">
        <f>C1586+D1586</f>
        <v>0</v>
      </c>
    </row>
    <row r="1587" spans="1:5" ht="12.75" hidden="1">
      <c r="A1587" s="56"/>
      <c r="B1587" s="237" t="s">
        <v>66</v>
      </c>
      <c r="C1587" s="53"/>
      <c r="D1587" s="53"/>
      <c r="E1587" s="53">
        <f>C1587+D1587</f>
        <v>0</v>
      </c>
    </row>
    <row r="1588" spans="1:5" ht="12.75">
      <c r="A1588" s="56"/>
      <c r="B1588" s="237"/>
      <c r="C1588" s="53"/>
      <c r="D1588" s="53"/>
      <c r="E1588" s="54"/>
    </row>
    <row r="1589" spans="1:5" ht="12.75">
      <c r="A1589" s="56"/>
      <c r="B1589" s="32" t="s">
        <v>75</v>
      </c>
      <c r="C1589" s="54">
        <f>C1590</f>
        <v>226589</v>
      </c>
      <c r="D1589" s="54">
        <f>D1590</f>
        <v>0</v>
      </c>
      <c r="E1589" s="54">
        <f>E1590</f>
        <v>226589</v>
      </c>
    </row>
    <row r="1590" spans="1:5" ht="12.75">
      <c r="A1590" s="56"/>
      <c r="B1590" s="237" t="s">
        <v>43</v>
      </c>
      <c r="C1590" s="53">
        <f>C1591+C1593</f>
        <v>226589</v>
      </c>
      <c r="D1590" s="53">
        <f>D1591+D1593</f>
        <v>0</v>
      </c>
      <c r="E1590" s="53">
        <f>E1591+E1593</f>
        <v>226589</v>
      </c>
    </row>
    <row r="1591" spans="1:5" ht="12.75" hidden="1">
      <c r="A1591" s="56"/>
      <c r="B1591" s="237" t="s">
        <v>487</v>
      </c>
      <c r="C1591" s="53">
        <v>0</v>
      </c>
      <c r="D1591" s="53"/>
      <c r="E1591" s="54">
        <f>C1591+D1591</f>
        <v>0</v>
      </c>
    </row>
    <row r="1592" spans="1:5" ht="12.75" hidden="1">
      <c r="A1592" s="56"/>
      <c r="B1592" s="238" t="s">
        <v>229</v>
      </c>
      <c r="C1592" s="53">
        <v>0</v>
      </c>
      <c r="D1592" s="53"/>
      <c r="E1592" s="54">
        <f>C1592+D1592</f>
        <v>0</v>
      </c>
    </row>
    <row r="1593" spans="1:5" ht="12.75">
      <c r="A1593" s="56"/>
      <c r="B1593" s="237" t="s">
        <v>345</v>
      </c>
      <c r="C1593" s="53">
        <v>226589</v>
      </c>
      <c r="D1593" s="53">
        <v>0</v>
      </c>
      <c r="E1593" s="53">
        <f>C1593+D1593</f>
        <v>226589</v>
      </c>
    </row>
    <row r="1594" spans="1:5" ht="12.75">
      <c r="A1594" s="56"/>
      <c r="B1594" s="237"/>
      <c r="C1594" s="53"/>
      <c r="D1594" s="53"/>
      <c r="E1594" s="54"/>
    </row>
    <row r="1595" spans="1:5" ht="12.75">
      <c r="A1595" s="57" t="s">
        <v>415</v>
      </c>
      <c r="B1595" s="32" t="s">
        <v>416</v>
      </c>
      <c r="C1595" s="53"/>
      <c r="D1595" s="53"/>
      <c r="E1595" s="54"/>
    </row>
    <row r="1596" spans="1:5" ht="12.75">
      <c r="A1596" s="56"/>
      <c r="B1596" s="32" t="s">
        <v>58</v>
      </c>
      <c r="C1596" s="54">
        <f>C1597+C1602+C1605+C1604+C1603+C1600+C1601</f>
        <v>8005</v>
      </c>
      <c r="D1596" s="54">
        <f>D1597+D1602+D1605+D1604+D1603+D1600+D1601</f>
        <v>0</v>
      </c>
      <c r="E1596" s="54">
        <f>E1597+E1602+E1605+E1604+E1603+E1600+E1601</f>
        <v>8005</v>
      </c>
    </row>
    <row r="1597" spans="1:5" ht="12.75" hidden="1">
      <c r="A1597" s="56"/>
      <c r="B1597" s="237" t="s">
        <v>180</v>
      </c>
      <c r="C1597" s="53">
        <f>C1598+C1599</f>
        <v>0</v>
      </c>
      <c r="D1597" s="53">
        <f>D1598+D1599</f>
        <v>0</v>
      </c>
      <c r="E1597" s="53">
        <f>E1598+E1599</f>
        <v>0</v>
      </c>
    </row>
    <row r="1598" spans="1:5" ht="12.75" hidden="1">
      <c r="A1598" s="56"/>
      <c r="B1598" s="237" t="s">
        <v>193</v>
      </c>
      <c r="C1598" s="53">
        <v>0</v>
      </c>
      <c r="D1598" s="53">
        <v>0</v>
      </c>
      <c r="E1598" s="53">
        <f aca="true" t="shared" si="51" ref="E1598:E1605">C1598+D1598</f>
        <v>0</v>
      </c>
    </row>
    <row r="1599" spans="1:5" ht="12.75" hidden="1">
      <c r="A1599" s="56"/>
      <c r="B1599" s="237" t="s">
        <v>234</v>
      </c>
      <c r="C1599" s="53"/>
      <c r="D1599" s="53"/>
      <c r="E1599" s="54">
        <f t="shared" si="51"/>
        <v>0</v>
      </c>
    </row>
    <row r="1600" spans="1:5" ht="25.5" hidden="1">
      <c r="A1600" s="56"/>
      <c r="B1600" s="239" t="s">
        <v>157</v>
      </c>
      <c r="C1600" s="53">
        <v>0</v>
      </c>
      <c r="D1600" s="53">
        <v>0</v>
      </c>
      <c r="E1600" s="53">
        <f t="shared" si="51"/>
        <v>0</v>
      </c>
    </row>
    <row r="1601" spans="1:5" ht="38.25" hidden="1">
      <c r="A1601" s="56"/>
      <c r="B1601" s="241" t="s">
        <v>14</v>
      </c>
      <c r="C1601" s="53"/>
      <c r="D1601" s="53"/>
      <c r="E1601" s="53">
        <f t="shared" si="51"/>
        <v>0</v>
      </c>
    </row>
    <row r="1602" spans="1:5" ht="12.75" hidden="1">
      <c r="A1602" s="56"/>
      <c r="B1602" s="237" t="s">
        <v>101</v>
      </c>
      <c r="C1602" s="53">
        <v>0</v>
      </c>
      <c r="D1602" s="53">
        <v>0</v>
      </c>
      <c r="E1602" s="53">
        <f t="shared" si="51"/>
        <v>0</v>
      </c>
    </row>
    <row r="1603" spans="1:5" ht="12.75" hidden="1">
      <c r="A1603" s="56"/>
      <c r="B1603" s="237" t="s">
        <v>21</v>
      </c>
      <c r="C1603" s="53">
        <v>0</v>
      </c>
      <c r="D1603" s="53">
        <v>0</v>
      </c>
      <c r="E1603" s="53">
        <f t="shared" si="51"/>
        <v>0</v>
      </c>
    </row>
    <row r="1604" spans="1:5" ht="12.75" hidden="1">
      <c r="A1604" s="56"/>
      <c r="B1604" s="237" t="s">
        <v>74</v>
      </c>
      <c r="C1604" s="53">
        <v>0</v>
      </c>
      <c r="D1604" s="53"/>
      <c r="E1604" s="53">
        <f t="shared" si="51"/>
        <v>0</v>
      </c>
    </row>
    <row r="1605" spans="1:5" ht="21" customHeight="1">
      <c r="A1605" s="56"/>
      <c r="B1605" s="237" t="s">
        <v>102</v>
      </c>
      <c r="C1605" s="53">
        <v>8005</v>
      </c>
      <c r="D1605" s="53"/>
      <c r="E1605" s="53">
        <f t="shared" si="51"/>
        <v>8005</v>
      </c>
    </row>
    <row r="1606" spans="1:5" ht="12.75">
      <c r="A1606" s="263"/>
      <c r="B1606" s="264"/>
      <c r="C1606" s="261"/>
      <c r="D1606" s="261"/>
      <c r="E1606" s="54"/>
    </row>
    <row r="1607" spans="1:5" ht="12.75">
      <c r="A1607" s="56"/>
      <c r="B1607" s="32" t="s">
        <v>67</v>
      </c>
      <c r="C1607" s="54">
        <f>C1608+C1612</f>
        <v>8005</v>
      </c>
      <c r="D1607" s="54">
        <f>D1608+D1612</f>
        <v>0</v>
      </c>
      <c r="E1607" s="54">
        <f>E1608+E1612</f>
        <v>8005</v>
      </c>
    </row>
    <row r="1608" spans="1:5" ht="12.75">
      <c r="A1608" s="56"/>
      <c r="B1608" s="237" t="s">
        <v>43</v>
      </c>
      <c r="C1608" s="53">
        <f>C1609+C1611</f>
        <v>8005</v>
      </c>
      <c r="D1608" s="53">
        <f>D1609+D1611</f>
        <v>0</v>
      </c>
      <c r="E1608" s="53">
        <f>E1609+E1611</f>
        <v>8005</v>
      </c>
    </row>
    <row r="1609" spans="1:5" ht="12.75">
      <c r="A1609" s="56"/>
      <c r="B1609" s="237" t="s">
        <v>487</v>
      </c>
      <c r="C1609" s="53">
        <f>6486</f>
        <v>6486</v>
      </c>
      <c r="D1609" s="53">
        <v>0</v>
      </c>
      <c r="E1609" s="53">
        <f>C1609+D1609</f>
        <v>6486</v>
      </c>
    </row>
    <row r="1610" spans="1:5" ht="15.75" customHeight="1">
      <c r="A1610" s="56"/>
      <c r="B1610" s="238" t="s">
        <v>44</v>
      </c>
      <c r="C1610" s="55">
        <v>5221</v>
      </c>
      <c r="D1610" s="55">
        <v>0</v>
      </c>
      <c r="E1610" s="55">
        <f>C1610+D1610</f>
        <v>5221</v>
      </c>
    </row>
    <row r="1611" spans="1:5" ht="37.5" customHeight="1">
      <c r="A1611" s="56"/>
      <c r="B1611" s="239" t="s">
        <v>52</v>
      </c>
      <c r="C1611" s="53">
        <v>1519</v>
      </c>
      <c r="D1611" s="53"/>
      <c r="E1611" s="53">
        <f>C1611+D1611</f>
        <v>1519</v>
      </c>
    </row>
    <row r="1612" spans="1:5" ht="0.75" customHeight="1">
      <c r="A1612" s="56"/>
      <c r="B1612" s="237" t="s">
        <v>57</v>
      </c>
      <c r="C1612" s="53">
        <v>0</v>
      </c>
      <c r="D1612" s="53">
        <v>0</v>
      </c>
      <c r="E1612" s="53">
        <f>C1612+D1612</f>
        <v>0</v>
      </c>
    </row>
    <row r="1613" spans="1:5" ht="38.25" hidden="1">
      <c r="A1613" s="103" t="s">
        <v>235</v>
      </c>
      <c r="B1613" s="242" t="s">
        <v>236</v>
      </c>
      <c r="C1613" s="54"/>
      <c r="D1613" s="54"/>
      <c r="E1613" s="54"/>
    </row>
    <row r="1614" spans="1:5" ht="12.75" hidden="1">
      <c r="A1614" s="56"/>
      <c r="B1614" s="32" t="s">
        <v>58</v>
      </c>
      <c r="C1614" s="54">
        <f>SUM(C1615:C1617)</f>
        <v>0</v>
      </c>
      <c r="D1614" s="54">
        <f>SUM(D1615:D1617)</f>
        <v>0</v>
      </c>
      <c r="E1614" s="54">
        <f>SUM(E1615:E1617)</f>
        <v>0</v>
      </c>
    </row>
    <row r="1615" spans="1:5" ht="16.5" customHeight="1" hidden="1">
      <c r="A1615" s="56"/>
      <c r="B1615" s="237" t="s">
        <v>73</v>
      </c>
      <c r="C1615" s="53">
        <v>0</v>
      </c>
      <c r="D1615" s="53">
        <v>0</v>
      </c>
      <c r="E1615" s="54">
        <f>C1615+D1615</f>
        <v>0</v>
      </c>
    </row>
    <row r="1616" spans="1:5" ht="38.25" hidden="1">
      <c r="A1616" s="56"/>
      <c r="B1616" s="239" t="s">
        <v>118</v>
      </c>
      <c r="C1616" s="53">
        <v>0</v>
      </c>
      <c r="D1616" s="53">
        <v>0</v>
      </c>
      <c r="E1616" s="53">
        <f>C1616+D1616</f>
        <v>0</v>
      </c>
    </row>
    <row r="1617" spans="1:5" ht="12.75" hidden="1">
      <c r="A1617" s="56"/>
      <c r="B1617" s="237" t="s">
        <v>102</v>
      </c>
      <c r="C1617" s="53">
        <v>0</v>
      </c>
      <c r="D1617" s="53"/>
      <c r="E1617" s="53">
        <f>C1617+D1617</f>
        <v>0</v>
      </c>
    </row>
    <row r="1618" spans="1:5" ht="12.75" hidden="1">
      <c r="A1618" s="56"/>
      <c r="B1618" s="237"/>
      <c r="C1618" s="53"/>
      <c r="D1618" s="53"/>
      <c r="E1618" s="53"/>
    </row>
    <row r="1619" spans="1:5" ht="12.75" hidden="1">
      <c r="A1619" s="56"/>
      <c r="B1619" s="243" t="s">
        <v>75</v>
      </c>
      <c r="C1619" s="54">
        <f>C1620+C1623</f>
        <v>0</v>
      </c>
      <c r="D1619" s="54">
        <f>D1620+D1623</f>
        <v>0</v>
      </c>
      <c r="E1619" s="54">
        <f>E1620+E1623</f>
        <v>0</v>
      </c>
    </row>
    <row r="1620" spans="1:5" ht="12.75" hidden="1">
      <c r="A1620" s="56"/>
      <c r="B1620" s="244" t="s">
        <v>43</v>
      </c>
      <c r="C1620" s="53">
        <f>C1621</f>
        <v>0</v>
      </c>
      <c r="D1620" s="53">
        <f>D1621</f>
        <v>0</v>
      </c>
      <c r="E1620" s="53">
        <f>E1621</f>
        <v>0</v>
      </c>
    </row>
    <row r="1621" spans="1:5" ht="12.75" hidden="1">
      <c r="A1621" s="56"/>
      <c r="B1621" s="237" t="s">
        <v>487</v>
      </c>
      <c r="C1621" s="53">
        <v>0</v>
      </c>
      <c r="D1621" s="53">
        <v>0</v>
      </c>
      <c r="E1621" s="53">
        <f>C1621+D1621</f>
        <v>0</v>
      </c>
    </row>
    <row r="1622" spans="1:5" ht="12.75" hidden="1">
      <c r="A1622" s="56"/>
      <c r="B1622" s="238" t="s">
        <v>93</v>
      </c>
      <c r="C1622" s="55">
        <v>0</v>
      </c>
      <c r="D1622" s="55"/>
      <c r="E1622" s="53">
        <f>C1622+D1622</f>
        <v>0</v>
      </c>
    </row>
    <row r="1623" spans="1:5" ht="12.75" hidden="1">
      <c r="A1623" s="56"/>
      <c r="B1623" s="237" t="s">
        <v>57</v>
      </c>
      <c r="C1623" s="53">
        <v>0</v>
      </c>
      <c r="D1623" s="53">
        <v>0</v>
      </c>
      <c r="E1623" s="53">
        <f>C1623+D1623</f>
        <v>0</v>
      </c>
    </row>
    <row r="1624" spans="1:5" ht="12.75">
      <c r="A1624" s="56"/>
      <c r="B1624" s="237"/>
      <c r="C1624" s="53"/>
      <c r="D1624" s="53"/>
      <c r="E1624" s="53"/>
    </row>
    <row r="1625" spans="1:5" ht="25.5">
      <c r="A1625" s="103" t="s">
        <v>237</v>
      </c>
      <c r="B1625" s="242" t="s">
        <v>521</v>
      </c>
      <c r="C1625" s="53"/>
      <c r="D1625" s="53"/>
      <c r="E1625" s="54"/>
    </row>
    <row r="1626" spans="1:5" ht="12.75">
      <c r="A1626" s="56"/>
      <c r="B1626" s="32" t="s">
        <v>58</v>
      </c>
      <c r="C1626" s="54">
        <f>C1627+C1633+C1636+C1635+C1634+C1631+C1632+C1630</f>
        <v>391310</v>
      </c>
      <c r="D1626" s="54">
        <f>D1627+D1633+D1636+D1635+D1634+D1631+D1632+D1630</f>
        <v>0</v>
      </c>
      <c r="E1626" s="54">
        <f>E1627+E1633+E1636+E1635+E1634+E1631+E1632+E1630</f>
        <v>391310</v>
      </c>
    </row>
    <row r="1627" spans="1:5" ht="12.75" hidden="1">
      <c r="A1627" s="56"/>
      <c r="B1627" s="237" t="s">
        <v>180</v>
      </c>
      <c r="C1627" s="53">
        <f>C1628+C1631+C1629</f>
        <v>0</v>
      </c>
      <c r="D1627" s="53">
        <f>D1628+D1631+D1629</f>
        <v>0</v>
      </c>
      <c r="E1627" s="53">
        <f>E1628+E1631+E1629</f>
        <v>0</v>
      </c>
    </row>
    <row r="1628" spans="1:5" ht="12.75" hidden="1">
      <c r="A1628" s="56"/>
      <c r="B1628" s="237" t="s">
        <v>193</v>
      </c>
      <c r="C1628" s="53">
        <v>0</v>
      </c>
      <c r="D1628" s="53">
        <v>0</v>
      </c>
      <c r="E1628" s="53">
        <f aca="true" t="shared" si="52" ref="E1628:E1636">C1628+D1628</f>
        <v>0</v>
      </c>
    </row>
    <row r="1629" spans="1:5" ht="12.75" hidden="1">
      <c r="A1629" s="56"/>
      <c r="B1629" s="237" t="s">
        <v>234</v>
      </c>
      <c r="C1629" s="53"/>
      <c r="D1629" s="53"/>
      <c r="E1629" s="54">
        <f t="shared" si="52"/>
        <v>0</v>
      </c>
    </row>
    <row r="1630" spans="1:5" ht="38.25">
      <c r="A1630" s="56"/>
      <c r="B1630" s="239" t="s">
        <v>17</v>
      </c>
      <c r="C1630" s="53">
        <v>384885</v>
      </c>
      <c r="D1630" s="53">
        <v>0</v>
      </c>
      <c r="E1630" s="53">
        <f t="shared" si="52"/>
        <v>384885</v>
      </c>
    </row>
    <row r="1631" spans="1:5" ht="25.5" hidden="1">
      <c r="A1631" s="56"/>
      <c r="B1631" s="239" t="s">
        <v>157</v>
      </c>
      <c r="C1631" s="53"/>
      <c r="D1631" s="53"/>
      <c r="E1631" s="53">
        <f t="shared" si="52"/>
        <v>0</v>
      </c>
    </row>
    <row r="1632" spans="1:5" ht="38.25" hidden="1">
      <c r="A1632" s="56"/>
      <c r="B1632" s="241" t="s">
        <v>14</v>
      </c>
      <c r="C1632" s="53">
        <v>0</v>
      </c>
      <c r="D1632" s="53">
        <v>0</v>
      </c>
      <c r="E1632" s="53">
        <f t="shared" si="52"/>
        <v>0</v>
      </c>
    </row>
    <row r="1633" spans="1:5" ht="12.75" hidden="1">
      <c r="A1633" s="56"/>
      <c r="B1633" s="237" t="s">
        <v>101</v>
      </c>
      <c r="C1633" s="53">
        <v>0</v>
      </c>
      <c r="D1633" s="53"/>
      <c r="E1633" s="53">
        <f t="shared" si="52"/>
        <v>0</v>
      </c>
    </row>
    <row r="1634" spans="1:5" ht="12.75" hidden="1">
      <c r="A1634" s="56"/>
      <c r="B1634" s="237" t="s">
        <v>21</v>
      </c>
      <c r="C1634" s="53">
        <v>0</v>
      </c>
      <c r="D1634" s="53"/>
      <c r="E1634" s="53">
        <f t="shared" si="52"/>
        <v>0</v>
      </c>
    </row>
    <row r="1635" spans="1:5" ht="12.75" hidden="1">
      <c r="A1635" s="56"/>
      <c r="B1635" s="237" t="s">
        <v>74</v>
      </c>
      <c r="C1635" s="53">
        <v>0</v>
      </c>
      <c r="D1635" s="53"/>
      <c r="E1635" s="53">
        <f t="shared" si="52"/>
        <v>0</v>
      </c>
    </row>
    <row r="1636" spans="1:5" ht="12.75">
      <c r="A1636" s="56"/>
      <c r="B1636" s="237" t="s">
        <v>102</v>
      </c>
      <c r="C1636" s="53">
        <v>6425</v>
      </c>
      <c r="D1636" s="53"/>
      <c r="E1636" s="53">
        <f t="shared" si="52"/>
        <v>6425</v>
      </c>
    </row>
    <row r="1637" spans="1:5" ht="12.75">
      <c r="A1637" s="263"/>
      <c r="B1637" s="264"/>
      <c r="C1637" s="261"/>
      <c r="D1637" s="261"/>
      <c r="E1637" s="54"/>
    </row>
    <row r="1638" spans="1:5" ht="12.75">
      <c r="A1638" s="56"/>
      <c r="B1638" s="32" t="s">
        <v>67</v>
      </c>
      <c r="C1638" s="54">
        <f>C1639+C1642</f>
        <v>391310</v>
      </c>
      <c r="D1638" s="54">
        <f>D1639+D1642</f>
        <v>0</v>
      </c>
      <c r="E1638" s="54">
        <f>E1639+E1642</f>
        <v>391310</v>
      </c>
    </row>
    <row r="1639" spans="1:5" ht="12.75">
      <c r="A1639" s="56"/>
      <c r="B1639" s="237" t="s">
        <v>43</v>
      </c>
      <c r="C1639" s="53">
        <f>C1640</f>
        <v>391310</v>
      </c>
      <c r="D1639" s="53">
        <f>D1640</f>
        <v>0</v>
      </c>
      <c r="E1639" s="53">
        <f>E1640</f>
        <v>391310</v>
      </c>
    </row>
    <row r="1640" spans="1:5" ht="12.75">
      <c r="A1640" s="56"/>
      <c r="B1640" s="237" t="s">
        <v>487</v>
      </c>
      <c r="C1640" s="53">
        <v>391310</v>
      </c>
      <c r="D1640" s="53">
        <v>0</v>
      </c>
      <c r="E1640" s="53">
        <f>C1640+D1640</f>
        <v>391310</v>
      </c>
    </row>
    <row r="1641" spans="1:5" ht="12.75">
      <c r="A1641" s="56"/>
      <c r="B1641" s="238" t="s">
        <v>44</v>
      </c>
      <c r="C1641" s="55">
        <v>126764</v>
      </c>
      <c r="D1641" s="55">
        <v>0</v>
      </c>
      <c r="E1641" s="53">
        <f>C1641+D1641</f>
        <v>126764</v>
      </c>
    </row>
    <row r="1642" spans="1:5" ht="0.75" customHeight="1">
      <c r="A1642" s="56"/>
      <c r="B1642" s="237" t="s">
        <v>57</v>
      </c>
      <c r="C1642" s="53">
        <v>0</v>
      </c>
      <c r="D1642" s="53">
        <v>0</v>
      </c>
      <c r="E1642" s="53">
        <f>C1642+D1642</f>
        <v>0</v>
      </c>
    </row>
    <row r="1643" spans="1:5" ht="0.75" customHeight="1">
      <c r="A1643" s="56"/>
      <c r="B1643" s="237"/>
      <c r="C1643" s="53"/>
      <c r="D1643" s="53"/>
      <c r="E1643" s="54"/>
    </row>
    <row r="1644" spans="1:5" ht="12.75" hidden="1">
      <c r="A1644" s="57" t="s">
        <v>238</v>
      </c>
      <c r="B1644" s="32" t="s">
        <v>239</v>
      </c>
      <c r="C1644" s="53"/>
      <c r="D1644" s="53"/>
      <c r="E1644" s="54"/>
    </row>
    <row r="1645" spans="1:5" ht="12.75" hidden="1">
      <c r="A1645" s="56"/>
      <c r="B1645" s="32" t="s">
        <v>58</v>
      </c>
      <c r="C1645" s="54">
        <f>C1646+C1649+C1650</f>
        <v>0</v>
      </c>
      <c r="D1645" s="54">
        <f>D1646+D1649+D1650</f>
        <v>0</v>
      </c>
      <c r="E1645" s="54">
        <f>E1646+E1649+E1650</f>
        <v>0</v>
      </c>
    </row>
    <row r="1646" spans="1:5" ht="12.75" hidden="1">
      <c r="A1646" s="56"/>
      <c r="B1646" s="237" t="s">
        <v>180</v>
      </c>
      <c r="C1646" s="53">
        <f>C1647+C1648</f>
        <v>0</v>
      </c>
      <c r="D1646" s="53">
        <f>D1647+D1648</f>
        <v>0</v>
      </c>
      <c r="E1646" s="53">
        <f>E1647+E1648</f>
        <v>0</v>
      </c>
    </row>
    <row r="1647" spans="1:5" ht="12.75" hidden="1">
      <c r="A1647" s="56"/>
      <c r="B1647" s="237" t="s">
        <v>193</v>
      </c>
      <c r="C1647" s="53">
        <v>0</v>
      </c>
      <c r="D1647" s="53">
        <v>0</v>
      </c>
      <c r="E1647" s="53">
        <f>C1647+D1647</f>
        <v>0</v>
      </c>
    </row>
    <row r="1648" spans="1:5" ht="12.75" hidden="1">
      <c r="A1648" s="56"/>
      <c r="B1648" s="237" t="s">
        <v>234</v>
      </c>
      <c r="C1648" s="53"/>
      <c r="D1648" s="53"/>
      <c r="E1648" s="54">
        <f>C1648+D1648</f>
        <v>0</v>
      </c>
    </row>
    <row r="1649" spans="1:5" ht="38.25" hidden="1">
      <c r="A1649" s="56"/>
      <c r="B1649" s="241" t="s">
        <v>14</v>
      </c>
      <c r="C1649" s="53">
        <v>0</v>
      </c>
      <c r="D1649" s="53"/>
      <c r="E1649" s="53">
        <f>C1649+D1649</f>
        <v>0</v>
      </c>
    </row>
    <row r="1650" spans="1:5" ht="12.75" hidden="1">
      <c r="A1650" s="56"/>
      <c r="B1650" s="241" t="s">
        <v>102</v>
      </c>
      <c r="C1650" s="53">
        <v>0</v>
      </c>
      <c r="D1650" s="53">
        <v>0</v>
      </c>
      <c r="E1650" s="53">
        <f>C1650+D1650</f>
        <v>0</v>
      </c>
    </row>
    <row r="1651" spans="1:5" ht="12.75" hidden="1">
      <c r="A1651" s="263"/>
      <c r="B1651" s="264"/>
      <c r="C1651" s="261"/>
      <c r="D1651" s="261"/>
      <c r="E1651" s="54"/>
    </row>
    <row r="1652" spans="1:5" ht="12.75" hidden="1">
      <c r="A1652" s="56"/>
      <c r="B1652" s="32" t="s">
        <v>67</v>
      </c>
      <c r="C1652" s="54">
        <f>C1653+C1657</f>
        <v>0</v>
      </c>
      <c r="D1652" s="54">
        <f>D1653+D1657</f>
        <v>0</v>
      </c>
      <c r="E1652" s="54">
        <f>E1653+E1657</f>
        <v>0</v>
      </c>
    </row>
    <row r="1653" spans="1:5" ht="12.75" hidden="1">
      <c r="A1653" s="56"/>
      <c r="B1653" s="237" t="s">
        <v>43</v>
      </c>
      <c r="C1653" s="53">
        <f>C1654+C1656</f>
        <v>0</v>
      </c>
      <c r="D1653" s="53">
        <f>D1654+D1656</f>
        <v>0</v>
      </c>
      <c r="E1653" s="53">
        <f>E1654+E1656</f>
        <v>0</v>
      </c>
    </row>
    <row r="1654" spans="1:5" ht="12.75" hidden="1">
      <c r="A1654" s="56"/>
      <c r="B1654" s="237" t="s">
        <v>487</v>
      </c>
      <c r="C1654" s="53">
        <v>0</v>
      </c>
      <c r="D1654" s="53">
        <v>0</v>
      </c>
      <c r="E1654" s="53">
        <f>C1654+D1654</f>
        <v>0</v>
      </c>
    </row>
    <row r="1655" spans="1:5" ht="12.75" hidden="1">
      <c r="A1655" s="56"/>
      <c r="B1655" s="238" t="s">
        <v>44</v>
      </c>
      <c r="C1655" s="55">
        <v>0</v>
      </c>
      <c r="D1655" s="55">
        <v>0</v>
      </c>
      <c r="E1655" s="53">
        <f>C1655+D1655</f>
        <v>0</v>
      </c>
    </row>
    <row r="1656" spans="1:5" ht="12.75" hidden="1">
      <c r="A1656" s="56"/>
      <c r="B1656" s="237" t="s">
        <v>47</v>
      </c>
      <c r="C1656" s="53">
        <v>0</v>
      </c>
      <c r="D1656" s="55">
        <v>0</v>
      </c>
      <c r="E1656" s="53">
        <f>C1656+D1656</f>
        <v>0</v>
      </c>
    </row>
    <row r="1657" spans="1:5" ht="12.75" hidden="1">
      <c r="A1657" s="56"/>
      <c r="B1657" s="237" t="s">
        <v>57</v>
      </c>
      <c r="C1657" s="53">
        <v>0</v>
      </c>
      <c r="D1657" s="53">
        <v>0</v>
      </c>
      <c r="E1657" s="53">
        <f>C1657+D1657</f>
        <v>0</v>
      </c>
    </row>
    <row r="1658" spans="1:5" ht="12.75">
      <c r="A1658" s="56"/>
      <c r="B1658" s="237"/>
      <c r="C1658" s="53"/>
      <c r="D1658" s="53"/>
      <c r="E1658" s="54"/>
    </row>
    <row r="1659" spans="1:5" ht="12.75">
      <c r="A1659" s="57" t="s">
        <v>240</v>
      </c>
      <c r="B1659" s="32" t="s">
        <v>241</v>
      </c>
      <c r="C1659" s="53"/>
      <c r="D1659" s="53"/>
      <c r="E1659" s="54"/>
    </row>
    <row r="1660" spans="1:5" ht="12.75">
      <c r="A1660" s="56"/>
      <c r="B1660" s="32" t="s">
        <v>58</v>
      </c>
      <c r="C1660" s="54">
        <f>C1661+C1663+C1664+C1665+C1667+C1666</f>
        <v>295844</v>
      </c>
      <c r="D1660" s="54">
        <f>D1661+D1663+D1664+D1665+D1667+D1666</f>
        <v>0</v>
      </c>
      <c r="E1660" s="54">
        <f>E1661+E1663+E1664+E1665+E1667+E1666</f>
        <v>295844</v>
      </c>
    </row>
    <row r="1661" spans="1:5" ht="12.75">
      <c r="A1661" s="56"/>
      <c r="B1661" s="237" t="s">
        <v>4</v>
      </c>
      <c r="C1661" s="53">
        <f>C1662</f>
        <v>210910</v>
      </c>
      <c r="D1661" s="53">
        <f>D1662</f>
        <v>0</v>
      </c>
      <c r="E1661" s="53">
        <f>E1662</f>
        <v>210910</v>
      </c>
    </row>
    <row r="1662" spans="1:5" ht="12.75">
      <c r="A1662" s="56"/>
      <c r="B1662" s="237" t="s">
        <v>233</v>
      </c>
      <c r="C1662" s="53">
        <v>210910</v>
      </c>
      <c r="D1662" s="53">
        <v>0</v>
      </c>
      <c r="E1662" s="53">
        <f aca="true" t="shared" si="53" ref="E1662:E1667">C1662+D1662</f>
        <v>210910</v>
      </c>
    </row>
    <row r="1663" spans="1:5" ht="12.75">
      <c r="A1663" s="56"/>
      <c r="B1663" s="237" t="s">
        <v>26</v>
      </c>
      <c r="C1663" s="53">
        <v>79388</v>
      </c>
      <c r="D1663" s="53">
        <v>0</v>
      </c>
      <c r="E1663" s="53">
        <f t="shared" si="53"/>
        <v>79388</v>
      </c>
    </row>
    <row r="1664" spans="1:5" ht="25.5">
      <c r="A1664" s="56"/>
      <c r="B1664" s="239" t="s">
        <v>173</v>
      </c>
      <c r="C1664" s="53">
        <v>5546</v>
      </c>
      <c r="D1664" s="53">
        <v>0</v>
      </c>
      <c r="E1664" s="53">
        <f t="shared" si="53"/>
        <v>5546</v>
      </c>
    </row>
    <row r="1665" spans="1:5" ht="12.75" hidden="1">
      <c r="A1665" s="56"/>
      <c r="B1665" s="237" t="s">
        <v>221</v>
      </c>
      <c r="C1665" s="53"/>
      <c r="D1665" s="53"/>
      <c r="E1665" s="53">
        <f t="shared" si="53"/>
        <v>0</v>
      </c>
    </row>
    <row r="1666" spans="1:5" ht="25.5" hidden="1">
      <c r="A1666" s="56"/>
      <c r="B1666" s="245" t="s">
        <v>19</v>
      </c>
      <c r="C1666" s="55">
        <v>0</v>
      </c>
      <c r="D1666" s="55">
        <v>0</v>
      </c>
      <c r="E1666" s="55">
        <f t="shared" si="53"/>
        <v>0</v>
      </c>
    </row>
    <row r="1667" spans="1:5" ht="12.75" hidden="1">
      <c r="A1667" s="56"/>
      <c r="B1667" s="237" t="s">
        <v>159</v>
      </c>
      <c r="C1667" s="53">
        <v>0</v>
      </c>
      <c r="D1667" s="53"/>
      <c r="E1667" s="53">
        <f t="shared" si="53"/>
        <v>0</v>
      </c>
    </row>
    <row r="1668" spans="1:5" ht="12.75">
      <c r="A1668" s="56"/>
      <c r="B1668" s="237"/>
      <c r="C1668" s="53"/>
      <c r="D1668" s="53"/>
      <c r="E1668" s="54"/>
    </row>
    <row r="1669" spans="1:5" ht="12.75">
      <c r="A1669" s="56"/>
      <c r="B1669" s="32" t="s">
        <v>67</v>
      </c>
      <c r="C1669" s="54">
        <f>C1670+C1673</f>
        <v>295844</v>
      </c>
      <c r="D1669" s="54">
        <f>D1670+D1673</f>
        <v>0</v>
      </c>
      <c r="E1669" s="54">
        <f>E1670+E1673</f>
        <v>295844</v>
      </c>
    </row>
    <row r="1670" spans="1:5" ht="12.75">
      <c r="A1670" s="56"/>
      <c r="B1670" s="237" t="s">
        <v>43</v>
      </c>
      <c r="C1670" s="53">
        <f>C1671</f>
        <v>295844</v>
      </c>
      <c r="D1670" s="53">
        <f>D1671</f>
        <v>0</v>
      </c>
      <c r="E1670" s="53">
        <f>E1671</f>
        <v>295844</v>
      </c>
    </row>
    <row r="1671" spans="1:5" ht="12.75">
      <c r="A1671" s="56"/>
      <c r="B1671" s="237" t="s">
        <v>487</v>
      </c>
      <c r="C1671" s="53">
        <v>295844</v>
      </c>
      <c r="D1671" s="53">
        <v>0</v>
      </c>
      <c r="E1671" s="53">
        <f>C1671+D1671</f>
        <v>295844</v>
      </c>
    </row>
    <row r="1672" spans="1:5" ht="12.75">
      <c r="A1672" s="56"/>
      <c r="B1672" s="238" t="s">
        <v>44</v>
      </c>
      <c r="C1672" s="55">
        <v>165359</v>
      </c>
      <c r="D1672" s="55">
        <v>0</v>
      </c>
      <c r="E1672" s="53">
        <f>C1672+D1672</f>
        <v>165359</v>
      </c>
    </row>
    <row r="1673" spans="1:5" ht="13.5" customHeight="1">
      <c r="A1673" s="56"/>
      <c r="B1673" s="237" t="s">
        <v>57</v>
      </c>
      <c r="C1673" s="53">
        <v>0</v>
      </c>
      <c r="D1673" s="53">
        <v>0</v>
      </c>
      <c r="E1673" s="53">
        <f>C1673+D1673</f>
        <v>0</v>
      </c>
    </row>
    <row r="1674" spans="1:5" ht="12.75">
      <c r="A1674" s="56"/>
      <c r="B1674" s="237"/>
      <c r="C1674" s="53"/>
      <c r="D1674" s="53"/>
      <c r="E1674" s="54"/>
    </row>
    <row r="1675" spans="1:5" ht="12.75" hidden="1">
      <c r="A1675" s="263"/>
      <c r="B1675" s="264"/>
      <c r="C1675" s="261"/>
      <c r="D1675" s="261"/>
      <c r="E1675" s="54"/>
    </row>
    <row r="1676" spans="1:5" ht="12.75" hidden="1">
      <c r="A1676" s="57" t="s">
        <v>242</v>
      </c>
      <c r="B1676" s="32" t="s">
        <v>243</v>
      </c>
      <c r="C1676" s="53"/>
      <c r="D1676" s="53"/>
      <c r="E1676" s="54"/>
    </row>
    <row r="1677" spans="1:5" ht="12.75" hidden="1">
      <c r="A1677" s="57"/>
      <c r="B1677" s="32" t="s">
        <v>244</v>
      </c>
      <c r="C1677" s="54"/>
      <c r="D1677" s="54"/>
      <c r="E1677" s="54"/>
    </row>
    <row r="1678" spans="1:5" ht="12.75" hidden="1">
      <c r="A1678" s="57"/>
      <c r="B1678" s="237" t="s">
        <v>92</v>
      </c>
      <c r="C1678" s="53"/>
      <c r="D1678" s="53"/>
      <c r="E1678" s="54"/>
    </row>
    <row r="1679" spans="1:5" ht="12.75" hidden="1">
      <c r="A1679" s="57"/>
      <c r="B1679" s="32" t="s">
        <v>75</v>
      </c>
      <c r="C1679" s="54"/>
      <c r="D1679" s="54"/>
      <c r="E1679" s="54"/>
    </row>
    <row r="1680" spans="1:5" ht="12.75" hidden="1">
      <c r="A1680" s="57"/>
      <c r="B1680" s="237" t="s">
        <v>43</v>
      </c>
      <c r="C1680" s="53"/>
      <c r="D1680" s="53"/>
      <c r="E1680" s="54"/>
    </row>
    <row r="1681" spans="1:5" ht="12.75" hidden="1">
      <c r="A1681" s="57"/>
      <c r="B1681" s="237" t="s">
        <v>245</v>
      </c>
      <c r="C1681" s="53"/>
      <c r="D1681" s="53"/>
      <c r="E1681" s="54"/>
    </row>
    <row r="1682" spans="1:5" ht="12.75">
      <c r="A1682" s="93" t="s">
        <v>246</v>
      </c>
      <c r="B1682" s="32" t="s">
        <v>243</v>
      </c>
      <c r="C1682" s="53"/>
      <c r="D1682" s="53"/>
      <c r="E1682" s="54"/>
    </row>
    <row r="1683" spans="1:5" ht="12.75">
      <c r="A1683" s="56"/>
      <c r="B1683" s="32" t="s">
        <v>58</v>
      </c>
      <c r="C1683" s="54">
        <f>C1684+C1685+C1686</f>
        <v>21634</v>
      </c>
      <c r="D1683" s="54">
        <f>D1684+D1685+D1686</f>
        <v>0</v>
      </c>
      <c r="E1683" s="54">
        <f>E1684+E1685+E1686</f>
        <v>21634</v>
      </c>
    </row>
    <row r="1684" spans="1:5" ht="12.75">
      <c r="A1684" s="56"/>
      <c r="B1684" s="237" t="s">
        <v>73</v>
      </c>
      <c r="C1684" s="53">
        <v>21634</v>
      </c>
      <c r="D1684" s="53">
        <v>0</v>
      </c>
      <c r="E1684" s="53">
        <f>C1684+D1684</f>
        <v>21634</v>
      </c>
    </row>
    <row r="1685" spans="1:5" ht="12.75" hidden="1">
      <c r="A1685" s="56"/>
      <c r="B1685" s="237" t="s">
        <v>66</v>
      </c>
      <c r="C1685" s="53">
        <v>0</v>
      </c>
      <c r="D1685" s="53">
        <v>0</v>
      </c>
      <c r="E1685" s="53">
        <f>C1685+D1685</f>
        <v>0</v>
      </c>
    </row>
    <row r="1686" spans="1:5" ht="12.75" hidden="1">
      <c r="A1686" s="56"/>
      <c r="B1686" s="237" t="s">
        <v>101</v>
      </c>
      <c r="C1686" s="53">
        <v>0</v>
      </c>
      <c r="D1686" s="53">
        <v>0</v>
      </c>
      <c r="E1686" s="53">
        <f>C1686+D1686</f>
        <v>0</v>
      </c>
    </row>
    <row r="1687" spans="1:5" ht="12.75">
      <c r="A1687" s="56"/>
      <c r="B1687" s="237"/>
      <c r="C1687" s="53"/>
      <c r="D1687" s="53"/>
      <c r="E1687" s="54"/>
    </row>
    <row r="1688" spans="1:5" ht="12.75">
      <c r="A1688" s="56"/>
      <c r="B1688" s="32" t="s">
        <v>75</v>
      </c>
      <c r="C1688" s="54">
        <f>C1690</f>
        <v>21634</v>
      </c>
      <c r="D1688" s="54">
        <f>D1690</f>
        <v>0</v>
      </c>
      <c r="E1688" s="54">
        <f>E1690</f>
        <v>21634</v>
      </c>
    </row>
    <row r="1689" spans="1:5" ht="12.75">
      <c r="A1689" s="56"/>
      <c r="B1689" s="237" t="s">
        <v>43</v>
      </c>
      <c r="C1689" s="53">
        <f>C1690</f>
        <v>21634</v>
      </c>
      <c r="D1689" s="53">
        <f>D1690</f>
        <v>0</v>
      </c>
      <c r="E1689" s="53">
        <f>E1690</f>
        <v>21634</v>
      </c>
    </row>
    <row r="1690" spans="1:5" ht="12.75">
      <c r="A1690" s="56"/>
      <c r="B1690" s="237" t="s">
        <v>247</v>
      </c>
      <c r="C1690" s="53">
        <v>21634</v>
      </c>
      <c r="D1690" s="53">
        <v>0</v>
      </c>
      <c r="E1690" s="53">
        <f aca="true" t="shared" si="54" ref="E1690:E1706">C1690+D1690</f>
        <v>21634</v>
      </c>
    </row>
    <row r="1691" spans="1:5" ht="12.75">
      <c r="A1691" s="60"/>
      <c r="B1691" s="238" t="s">
        <v>248</v>
      </c>
      <c r="C1691" s="55">
        <v>500</v>
      </c>
      <c r="D1691" s="55"/>
      <c r="E1691" s="53">
        <f t="shared" si="54"/>
        <v>500</v>
      </c>
    </row>
    <row r="1692" spans="1:5" ht="12.75">
      <c r="A1692" s="60"/>
      <c r="B1692" s="238" t="s">
        <v>249</v>
      </c>
      <c r="C1692" s="55">
        <v>400</v>
      </c>
      <c r="D1692" s="55">
        <v>0</v>
      </c>
      <c r="E1692" s="55">
        <f t="shared" si="54"/>
        <v>400</v>
      </c>
    </row>
    <row r="1693" spans="1:5" ht="12.75">
      <c r="A1693" s="60"/>
      <c r="B1693" s="238" t="s">
        <v>250</v>
      </c>
      <c r="C1693" s="55">
        <v>11124</v>
      </c>
      <c r="D1693" s="55"/>
      <c r="E1693" s="55">
        <f t="shared" si="54"/>
        <v>11124</v>
      </c>
    </row>
    <row r="1694" spans="1:5" ht="12.75">
      <c r="A1694" s="60"/>
      <c r="B1694" s="238" t="s">
        <v>251</v>
      </c>
      <c r="C1694" s="55">
        <v>410</v>
      </c>
      <c r="D1694" s="55">
        <v>0</v>
      </c>
      <c r="E1694" s="55">
        <f t="shared" si="54"/>
        <v>410</v>
      </c>
    </row>
    <row r="1695" spans="1:5" ht="12.75">
      <c r="A1695" s="60"/>
      <c r="B1695" s="238" t="s">
        <v>438</v>
      </c>
      <c r="C1695" s="55">
        <v>250</v>
      </c>
      <c r="D1695" s="55"/>
      <c r="E1695" s="55"/>
    </row>
    <row r="1696" spans="1:5" ht="12.75">
      <c r="A1696" s="60"/>
      <c r="B1696" s="238" t="s">
        <v>505</v>
      </c>
      <c r="C1696" s="55">
        <v>200</v>
      </c>
      <c r="D1696" s="55">
        <v>0</v>
      </c>
      <c r="E1696" s="55">
        <f aca="true" t="shared" si="55" ref="E1696:E1703">C1696+D1696</f>
        <v>200</v>
      </c>
    </row>
    <row r="1697" spans="1:5" ht="12.75">
      <c r="A1697" s="60"/>
      <c r="B1697" s="238" t="s">
        <v>252</v>
      </c>
      <c r="C1697" s="55">
        <v>250</v>
      </c>
      <c r="D1697" s="55"/>
      <c r="E1697" s="55">
        <f t="shared" si="55"/>
        <v>250</v>
      </c>
    </row>
    <row r="1698" spans="1:5" ht="12.75">
      <c r="A1698" s="60"/>
      <c r="B1698" s="238" t="s">
        <v>506</v>
      </c>
      <c r="C1698" s="55">
        <v>100</v>
      </c>
      <c r="D1698" s="55">
        <v>0</v>
      </c>
      <c r="E1698" s="55">
        <f t="shared" si="55"/>
        <v>100</v>
      </c>
    </row>
    <row r="1699" spans="1:5" ht="12.75">
      <c r="A1699" s="60"/>
      <c r="B1699" s="238" t="s">
        <v>507</v>
      </c>
      <c r="C1699" s="55">
        <v>2500</v>
      </c>
      <c r="D1699" s="55"/>
      <c r="E1699" s="55">
        <f t="shared" si="55"/>
        <v>2500</v>
      </c>
    </row>
    <row r="1700" spans="1:5" ht="12.75">
      <c r="A1700" s="60"/>
      <c r="B1700" s="238" t="s">
        <v>253</v>
      </c>
      <c r="C1700" s="55">
        <v>200</v>
      </c>
      <c r="D1700" s="55"/>
      <c r="E1700" s="55">
        <f t="shared" si="55"/>
        <v>200</v>
      </c>
    </row>
    <row r="1701" spans="1:5" ht="12.75">
      <c r="A1701" s="60"/>
      <c r="B1701" s="238" t="s">
        <v>508</v>
      </c>
      <c r="C1701" s="55">
        <v>3000</v>
      </c>
      <c r="D1701" s="55"/>
      <c r="E1701" s="55">
        <f t="shared" si="55"/>
        <v>3000</v>
      </c>
    </row>
    <row r="1702" spans="1:5" ht="12.75">
      <c r="A1702" s="60"/>
      <c r="B1702" s="238" t="s">
        <v>439</v>
      </c>
      <c r="C1702" s="55">
        <v>400</v>
      </c>
      <c r="D1702" s="55"/>
      <c r="E1702" s="55">
        <f t="shared" si="55"/>
        <v>400</v>
      </c>
    </row>
    <row r="1703" spans="1:5" ht="12.75">
      <c r="A1703" s="60"/>
      <c r="B1703" s="238" t="s">
        <v>254</v>
      </c>
      <c r="C1703" s="55">
        <v>1500</v>
      </c>
      <c r="D1703" s="55">
        <v>0</v>
      </c>
      <c r="E1703" s="55">
        <f t="shared" si="55"/>
        <v>1500</v>
      </c>
    </row>
    <row r="1704" spans="1:5" ht="17.25" customHeight="1">
      <c r="A1704" s="60"/>
      <c r="B1704" s="238" t="s">
        <v>440</v>
      </c>
      <c r="C1704" s="55">
        <v>400</v>
      </c>
      <c r="D1704" s="55"/>
      <c r="E1704" s="55">
        <f t="shared" si="54"/>
        <v>400</v>
      </c>
    </row>
    <row r="1705" spans="1:5" ht="15" customHeight="1">
      <c r="A1705" s="60"/>
      <c r="B1705" s="238" t="s">
        <v>441</v>
      </c>
      <c r="C1705" s="55">
        <v>400</v>
      </c>
      <c r="D1705" s="55">
        <v>0</v>
      </c>
      <c r="E1705" s="55">
        <f t="shared" si="54"/>
        <v>400</v>
      </c>
    </row>
    <row r="1706" spans="1:5" ht="0.75" customHeight="1">
      <c r="A1706" s="56"/>
      <c r="B1706" s="238" t="s">
        <v>255</v>
      </c>
      <c r="C1706" s="55">
        <v>0</v>
      </c>
      <c r="D1706" s="55"/>
      <c r="E1706" s="53">
        <f t="shared" si="54"/>
        <v>0</v>
      </c>
    </row>
    <row r="1707" spans="1:5" ht="19.5" customHeight="1" hidden="1">
      <c r="A1707" s="56"/>
      <c r="B1707" s="238"/>
      <c r="C1707" s="55"/>
      <c r="D1707" s="55"/>
      <c r="E1707" s="54"/>
    </row>
    <row r="1708" spans="1:5" ht="25.5" hidden="1">
      <c r="A1708" s="94" t="s">
        <v>256</v>
      </c>
      <c r="B1708" s="242" t="s">
        <v>257</v>
      </c>
      <c r="C1708" s="53"/>
      <c r="D1708" s="53"/>
      <c r="E1708" s="54"/>
    </row>
    <row r="1709" spans="1:5" ht="12.75" hidden="1">
      <c r="A1709" s="56"/>
      <c r="B1709" s="32" t="s">
        <v>58</v>
      </c>
      <c r="C1709" s="54">
        <f>C1710+C1711+C1712</f>
        <v>0</v>
      </c>
      <c r="D1709" s="54">
        <f>D1710+D1711+D1712</f>
        <v>0</v>
      </c>
      <c r="E1709" s="54">
        <f>E1710+E1711+E1712</f>
        <v>0</v>
      </c>
    </row>
    <row r="1710" spans="1:5" ht="12.75" hidden="1">
      <c r="A1710" s="56"/>
      <c r="B1710" s="237" t="s">
        <v>90</v>
      </c>
      <c r="C1710" s="53"/>
      <c r="D1710" s="53"/>
      <c r="E1710" s="54">
        <f>C1710+D1710</f>
        <v>0</v>
      </c>
    </row>
    <row r="1711" spans="1:5" ht="25.5" hidden="1">
      <c r="A1711" s="131" t="s">
        <v>13</v>
      </c>
      <c r="B1711" s="246" t="s">
        <v>195</v>
      </c>
      <c r="C1711" s="53">
        <v>0</v>
      </c>
      <c r="D1711" s="53"/>
      <c r="E1711" s="53">
        <f>C1711+D1711</f>
        <v>0</v>
      </c>
    </row>
    <row r="1712" spans="1:5" ht="12.75" hidden="1">
      <c r="A1712" s="56"/>
      <c r="B1712" s="237" t="s">
        <v>102</v>
      </c>
      <c r="C1712" s="53">
        <v>0</v>
      </c>
      <c r="D1712" s="53"/>
      <c r="E1712" s="53">
        <f>C1712+D1712</f>
        <v>0</v>
      </c>
    </row>
    <row r="1713" spans="1:5" ht="12.75" hidden="1">
      <c r="A1713" s="56"/>
      <c r="B1713" s="237"/>
      <c r="C1713" s="53"/>
      <c r="D1713" s="53"/>
      <c r="E1713" s="54"/>
    </row>
    <row r="1714" spans="1:5" ht="12.75" hidden="1">
      <c r="A1714" s="56"/>
      <c r="B1714" s="32" t="s">
        <v>67</v>
      </c>
      <c r="C1714" s="54">
        <f>C1715+C1718+C1719</f>
        <v>0</v>
      </c>
      <c r="D1714" s="54">
        <f>D1715+D1718+D1719</f>
        <v>0</v>
      </c>
      <c r="E1714" s="54">
        <f>E1715+E1718+E1719</f>
        <v>0</v>
      </c>
    </row>
    <row r="1715" spans="1:5" ht="12.75" hidden="1">
      <c r="A1715" s="56"/>
      <c r="B1715" s="237" t="s">
        <v>43</v>
      </c>
      <c r="C1715" s="53">
        <f>C1716</f>
        <v>0</v>
      </c>
      <c r="D1715" s="53">
        <f>D1716</f>
        <v>0</v>
      </c>
      <c r="E1715" s="53">
        <f>E1716</f>
        <v>0</v>
      </c>
    </row>
    <row r="1716" spans="1:5" ht="12.75" hidden="1">
      <c r="A1716" s="56"/>
      <c r="B1716" s="237" t="s">
        <v>487</v>
      </c>
      <c r="C1716" s="53">
        <v>0</v>
      </c>
      <c r="D1716" s="53"/>
      <c r="E1716" s="53">
        <f>C1716+D1716</f>
        <v>0</v>
      </c>
    </row>
    <row r="1717" spans="1:5" ht="12.75" hidden="1">
      <c r="A1717" s="60"/>
      <c r="B1717" s="238" t="s">
        <v>44</v>
      </c>
      <c r="C1717" s="55">
        <v>0</v>
      </c>
      <c r="D1717" s="55"/>
      <c r="E1717" s="53">
        <f>C1717+D1717</f>
        <v>0</v>
      </c>
    </row>
    <row r="1718" spans="1:5" ht="7.5" customHeight="1" hidden="1">
      <c r="A1718" s="56"/>
      <c r="B1718" s="237" t="s">
        <v>57</v>
      </c>
      <c r="C1718" s="53">
        <v>0</v>
      </c>
      <c r="D1718" s="53"/>
      <c r="E1718" s="53">
        <f>C1718+D1718</f>
        <v>0</v>
      </c>
    </row>
    <row r="1719" spans="1:5" ht="6.75" customHeight="1" hidden="1">
      <c r="A1719" s="56"/>
      <c r="B1719" s="245" t="s">
        <v>19</v>
      </c>
      <c r="C1719" s="53">
        <v>0</v>
      </c>
      <c r="D1719" s="53"/>
      <c r="E1719" s="54">
        <f>C1719+D1719</f>
        <v>0</v>
      </c>
    </row>
    <row r="1720" spans="1:5" ht="17.25" customHeight="1">
      <c r="A1720" s="56"/>
      <c r="B1720" s="245"/>
      <c r="C1720" s="53"/>
      <c r="D1720" s="53"/>
      <c r="E1720" s="54"/>
    </row>
    <row r="1721" spans="1:5" ht="12.75">
      <c r="A1721" s="57" t="s">
        <v>258</v>
      </c>
      <c r="B1721" s="32" t="s">
        <v>259</v>
      </c>
      <c r="C1721" s="53"/>
      <c r="D1721" s="53"/>
      <c r="E1721" s="54"/>
    </row>
    <row r="1722" spans="1:5" ht="12.75">
      <c r="A1722" s="56"/>
      <c r="B1722" s="32" t="s">
        <v>58</v>
      </c>
      <c r="C1722" s="54">
        <f>C1723+C1726+C1725</f>
        <v>35643</v>
      </c>
      <c r="D1722" s="54">
        <f>D1723+D1726+D1725</f>
        <v>0</v>
      </c>
      <c r="E1722" s="54">
        <f>E1723+E1726+E1725</f>
        <v>35643</v>
      </c>
    </row>
    <row r="1723" spans="1:5" ht="12.75" hidden="1">
      <c r="A1723" s="56"/>
      <c r="B1723" s="237" t="s">
        <v>4</v>
      </c>
      <c r="C1723" s="53">
        <f>C1724</f>
        <v>0</v>
      </c>
      <c r="D1723" s="53"/>
      <c r="E1723" s="54">
        <f>C1723+D1723</f>
        <v>0</v>
      </c>
    </row>
    <row r="1724" spans="1:5" ht="12.75" hidden="1">
      <c r="A1724" s="56"/>
      <c r="B1724" s="237" t="s">
        <v>233</v>
      </c>
      <c r="C1724" s="53">
        <v>0</v>
      </c>
      <c r="D1724" s="53"/>
      <c r="E1724" s="54">
        <f>C1724+D1724</f>
        <v>0</v>
      </c>
    </row>
    <row r="1725" spans="1:5" ht="12.75">
      <c r="A1725" s="56"/>
      <c r="B1725" s="237" t="s">
        <v>83</v>
      </c>
      <c r="C1725" s="53">
        <v>33424</v>
      </c>
      <c r="D1725" s="53">
        <v>0</v>
      </c>
      <c r="E1725" s="53">
        <f>C1725+D1725</f>
        <v>33424</v>
      </c>
    </row>
    <row r="1726" spans="1:5" ht="12.75">
      <c r="A1726" s="56"/>
      <c r="B1726" s="237" t="s">
        <v>102</v>
      </c>
      <c r="C1726" s="53">
        <v>2219</v>
      </c>
      <c r="D1726" s="53"/>
      <c r="E1726" s="53">
        <f>C1726+D1726</f>
        <v>2219</v>
      </c>
    </row>
    <row r="1727" spans="1:5" ht="12.75">
      <c r="A1727" s="56"/>
      <c r="B1727" s="237"/>
      <c r="C1727" s="53"/>
      <c r="D1727" s="53"/>
      <c r="E1727" s="54"/>
    </row>
    <row r="1728" spans="1:5" ht="12.75">
      <c r="A1728" s="56"/>
      <c r="B1728" s="32" t="s">
        <v>67</v>
      </c>
      <c r="C1728" s="54">
        <f aca="true" t="shared" si="56" ref="C1728:E1729">C1729</f>
        <v>35643</v>
      </c>
      <c r="D1728" s="54">
        <f t="shared" si="56"/>
        <v>0</v>
      </c>
      <c r="E1728" s="54">
        <f t="shared" si="56"/>
        <v>35643</v>
      </c>
    </row>
    <row r="1729" spans="1:5" ht="12.75">
      <c r="A1729" s="56"/>
      <c r="B1729" s="237" t="s">
        <v>43</v>
      </c>
      <c r="C1729" s="53">
        <f t="shared" si="56"/>
        <v>35643</v>
      </c>
      <c r="D1729" s="53">
        <f t="shared" si="56"/>
        <v>0</v>
      </c>
      <c r="E1729" s="53">
        <f t="shared" si="56"/>
        <v>35643</v>
      </c>
    </row>
    <row r="1730" spans="1:5" ht="12.75">
      <c r="A1730" s="56"/>
      <c r="B1730" s="237" t="s">
        <v>487</v>
      </c>
      <c r="C1730" s="53">
        <v>35643</v>
      </c>
      <c r="D1730" s="53">
        <v>0</v>
      </c>
      <c r="E1730" s="53">
        <f>C1730+D1730</f>
        <v>35643</v>
      </c>
    </row>
    <row r="1731" spans="1:5" ht="12.75">
      <c r="A1731" s="56"/>
      <c r="B1731" s="238" t="s">
        <v>44</v>
      </c>
      <c r="C1731" s="53">
        <v>7650</v>
      </c>
      <c r="D1731" s="53">
        <v>0</v>
      </c>
      <c r="E1731" s="53">
        <f>C1731+D1731</f>
        <v>7650</v>
      </c>
    </row>
    <row r="1732" spans="1:5" ht="12.75">
      <c r="A1732" s="56"/>
      <c r="B1732" s="237"/>
      <c r="C1732" s="53"/>
      <c r="D1732" s="53"/>
      <c r="E1732" s="54"/>
    </row>
    <row r="1733" spans="1:5" ht="12.75">
      <c r="A1733" s="94" t="s">
        <v>260</v>
      </c>
      <c r="B1733" s="242" t="s">
        <v>261</v>
      </c>
      <c r="C1733" s="53"/>
      <c r="D1733" s="53"/>
      <c r="E1733" s="54"/>
    </row>
    <row r="1734" spans="1:5" ht="12" customHeight="1">
      <c r="A1734" s="56"/>
      <c r="B1734" s="32" t="s">
        <v>58</v>
      </c>
      <c r="C1734" s="54">
        <f>C1735+C1736+C1737</f>
        <v>80946</v>
      </c>
      <c r="D1734" s="54">
        <f>D1735+D1736+D1737</f>
        <v>0</v>
      </c>
      <c r="E1734" s="54">
        <f>E1735+E1736+E1737</f>
        <v>80946</v>
      </c>
    </row>
    <row r="1735" spans="1:5" ht="1.5" customHeight="1" hidden="1">
      <c r="A1735" s="56"/>
      <c r="B1735" s="237" t="s">
        <v>90</v>
      </c>
      <c r="C1735" s="53"/>
      <c r="D1735" s="53"/>
      <c r="E1735" s="54">
        <f>C1735+D1735</f>
        <v>0</v>
      </c>
    </row>
    <row r="1736" spans="1:5" ht="38.25">
      <c r="A1736" s="131"/>
      <c r="B1736" s="241" t="s">
        <v>14</v>
      </c>
      <c r="C1736" s="53">
        <v>66382</v>
      </c>
      <c r="D1736" s="53">
        <v>0</v>
      </c>
      <c r="E1736" s="53">
        <f>C1736+D1736</f>
        <v>66382</v>
      </c>
    </row>
    <row r="1737" spans="1:5" ht="12.75">
      <c r="A1737" s="56"/>
      <c r="B1737" s="237" t="s">
        <v>102</v>
      </c>
      <c r="C1737" s="53">
        <v>14564</v>
      </c>
      <c r="D1737" s="53"/>
      <c r="E1737" s="53">
        <f>C1737+D1737</f>
        <v>14564</v>
      </c>
    </row>
    <row r="1738" spans="1:5" ht="12.75">
      <c r="A1738" s="56"/>
      <c r="B1738" s="237"/>
      <c r="C1738" s="53"/>
      <c r="D1738" s="53"/>
      <c r="E1738" s="54"/>
    </row>
    <row r="1739" spans="1:5" ht="12.75">
      <c r="A1739" s="56"/>
      <c r="B1739" s="32" t="s">
        <v>67</v>
      </c>
      <c r="C1739" s="54">
        <f aca="true" t="shared" si="57" ref="C1739:E1740">C1740+C1743</f>
        <v>80946</v>
      </c>
      <c r="D1739" s="54">
        <f t="shared" si="57"/>
        <v>0</v>
      </c>
      <c r="E1739" s="54">
        <f t="shared" si="57"/>
        <v>80946</v>
      </c>
    </row>
    <row r="1740" spans="1:5" ht="12.75">
      <c r="A1740" s="56"/>
      <c r="B1740" s="237" t="s">
        <v>43</v>
      </c>
      <c r="C1740" s="53">
        <f t="shared" si="57"/>
        <v>80946</v>
      </c>
      <c r="D1740" s="53">
        <f t="shared" si="57"/>
        <v>0</v>
      </c>
      <c r="E1740" s="53">
        <f t="shared" si="57"/>
        <v>80946</v>
      </c>
    </row>
    <row r="1741" spans="1:5" ht="12.75">
      <c r="A1741" s="56"/>
      <c r="B1741" s="237" t="s">
        <v>487</v>
      </c>
      <c r="C1741" s="53">
        <v>79946</v>
      </c>
      <c r="D1741" s="53">
        <v>0</v>
      </c>
      <c r="E1741" s="53">
        <f>C1741+D1741</f>
        <v>79946</v>
      </c>
    </row>
    <row r="1742" spans="1:5" ht="12.75">
      <c r="A1742" s="60"/>
      <c r="B1742" s="238" t="s">
        <v>44</v>
      </c>
      <c r="C1742" s="55">
        <v>26001</v>
      </c>
      <c r="D1742" s="53">
        <v>0</v>
      </c>
      <c r="E1742" s="53">
        <f>C1742+D1742</f>
        <v>26001</v>
      </c>
    </row>
    <row r="1743" spans="1:5" ht="1.5" customHeight="1">
      <c r="A1743" s="56"/>
      <c r="B1743" s="237" t="s">
        <v>57</v>
      </c>
      <c r="C1743" s="53"/>
      <c r="D1743" s="53"/>
      <c r="E1743" s="53">
        <f>C1743+D1743</f>
        <v>0</v>
      </c>
    </row>
    <row r="1744" spans="1:5" ht="12.75">
      <c r="A1744" s="56"/>
      <c r="B1744" s="237" t="s">
        <v>345</v>
      </c>
      <c r="C1744" s="53">
        <v>1000</v>
      </c>
      <c r="D1744" s="53">
        <v>0</v>
      </c>
      <c r="E1744" s="53">
        <f>C1744+D1744</f>
        <v>1000</v>
      </c>
    </row>
    <row r="1745" spans="1:5" ht="16.5" customHeight="1">
      <c r="A1745" s="56"/>
      <c r="B1745" s="237"/>
      <c r="C1745" s="53"/>
      <c r="D1745" s="53"/>
      <c r="E1745" s="54"/>
    </row>
    <row r="1746" spans="1:5" ht="12.75">
      <c r="A1746" s="144" t="s">
        <v>262</v>
      </c>
      <c r="B1746" s="32" t="s">
        <v>417</v>
      </c>
      <c r="C1746" s="53"/>
      <c r="D1746" s="53"/>
      <c r="E1746" s="54"/>
    </row>
    <row r="1747" spans="1:5" ht="12.75">
      <c r="A1747" s="57"/>
      <c r="B1747" s="32" t="s">
        <v>58</v>
      </c>
      <c r="C1747" s="54">
        <f>C1748+C1749</f>
        <v>6351</v>
      </c>
      <c r="D1747" s="54">
        <f>D1748+D1749</f>
        <v>0</v>
      </c>
      <c r="E1747" s="54">
        <f>E1748+E1749</f>
        <v>6351</v>
      </c>
    </row>
    <row r="1748" spans="1:5" ht="1.5" customHeight="1">
      <c r="A1748" s="56"/>
      <c r="B1748" s="237" t="s">
        <v>90</v>
      </c>
      <c r="C1748" s="53">
        <v>0</v>
      </c>
      <c r="D1748" s="53"/>
      <c r="E1748" s="53">
        <f>C1748+D1748</f>
        <v>0</v>
      </c>
    </row>
    <row r="1749" spans="1:5" ht="21" customHeight="1">
      <c r="A1749" s="56"/>
      <c r="B1749" s="247" t="s">
        <v>412</v>
      </c>
      <c r="C1749" s="53">
        <v>6351</v>
      </c>
      <c r="D1749" s="53">
        <v>0</v>
      </c>
      <c r="E1749" s="53">
        <f>C1749+D1749</f>
        <v>6351</v>
      </c>
    </row>
    <row r="1750" spans="1:5" ht="12.75">
      <c r="A1750" s="56"/>
      <c r="B1750" s="32" t="s">
        <v>75</v>
      </c>
      <c r="C1750" s="54">
        <f aca="true" t="shared" si="58" ref="C1750:E1751">C1751</f>
        <v>6351</v>
      </c>
      <c r="D1750" s="54">
        <f t="shared" si="58"/>
        <v>0</v>
      </c>
      <c r="E1750" s="54">
        <f t="shared" si="58"/>
        <v>6351</v>
      </c>
    </row>
    <row r="1751" spans="1:5" ht="12.75">
      <c r="A1751" s="56"/>
      <c r="B1751" s="237" t="s">
        <v>43</v>
      </c>
      <c r="C1751" s="53">
        <f t="shared" si="58"/>
        <v>6351</v>
      </c>
      <c r="D1751" s="53">
        <f t="shared" si="58"/>
        <v>0</v>
      </c>
      <c r="E1751" s="53">
        <f t="shared" si="58"/>
        <v>6351</v>
      </c>
    </row>
    <row r="1752" spans="1:5" ht="12.75">
      <c r="A1752" s="56"/>
      <c r="B1752" s="237" t="s">
        <v>487</v>
      </c>
      <c r="C1752" s="53">
        <v>6351</v>
      </c>
      <c r="D1752" s="53">
        <v>0</v>
      </c>
      <c r="E1752" s="53">
        <f>C1752+D1752</f>
        <v>6351</v>
      </c>
    </row>
    <row r="1753" spans="1:5" ht="12.75">
      <c r="A1753" s="56"/>
      <c r="B1753" s="238" t="s">
        <v>44</v>
      </c>
      <c r="C1753" s="53">
        <v>5139</v>
      </c>
      <c r="D1753" s="53">
        <v>0</v>
      </c>
      <c r="E1753" s="53">
        <f>C1753+D1753</f>
        <v>5139</v>
      </c>
    </row>
    <row r="1754" spans="1:5" ht="12.75" customHeight="1">
      <c r="A1754" s="56"/>
      <c r="B1754" s="238"/>
      <c r="C1754" s="53"/>
      <c r="D1754" s="53"/>
      <c r="E1754" s="53"/>
    </row>
    <row r="1755" spans="1:5" ht="30.75" customHeight="1">
      <c r="A1755" s="135" t="s">
        <v>478</v>
      </c>
      <c r="B1755" s="242" t="s">
        <v>408</v>
      </c>
      <c r="C1755" s="261"/>
      <c r="D1755" s="261"/>
      <c r="E1755" s="261"/>
    </row>
    <row r="1756" spans="1:5" ht="12.75">
      <c r="A1756" s="56"/>
      <c r="B1756" s="32" t="s">
        <v>58</v>
      </c>
      <c r="C1756" s="54">
        <f>C1757+C1760</f>
        <v>345333</v>
      </c>
      <c r="D1756" s="54">
        <f>D1757</f>
        <v>0</v>
      </c>
      <c r="E1756" s="54">
        <f>E1757</f>
        <v>345333</v>
      </c>
    </row>
    <row r="1757" spans="1:5" ht="12.75" customHeight="1">
      <c r="A1757" s="56"/>
      <c r="B1757" s="237" t="s">
        <v>144</v>
      </c>
      <c r="C1757" s="53">
        <f>C1758+C1759</f>
        <v>345333</v>
      </c>
      <c r="D1757" s="53">
        <f>D1758+D1759</f>
        <v>0</v>
      </c>
      <c r="E1757" s="53">
        <f>E1758+E1759</f>
        <v>345333</v>
      </c>
    </row>
    <row r="1758" spans="1:5" ht="0.75" customHeight="1">
      <c r="A1758" s="56"/>
      <c r="B1758" s="237" t="s">
        <v>162</v>
      </c>
      <c r="C1758" s="53">
        <v>0</v>
      </c>
      <c r="D1758" s="53">
        <v>0</v>
      </c>
      <c r="E1758" s="53">
        <f>C1758+D1758</f>
        <v>0</v>
      </c>
    </row>
    <row r="1759" spans="1:5" ht="25.5">
      <c r="A1759" s="56"/>
      <c r="B1759" s="239" t="s">
        <v>156</v>
      </c>
      <c r="C1759" s="55">
        <v>345333</v>
      </c>
      <c r="D1759" s="55">
        <v>0</v>
      </c>
      <c r="E1759" s="53">
        <f>C1759+D1759</f>
        <v>345333</v>
      </c>
    </row>
    <row r="1760" spans="1:5" ht="1.5" customHeight="1">
      <c r="A1760" s="56"/>
      <c r="B1760" s="239" t="s">
        <v>63</v>
      </c>
      <c r="C1760" s="55">
        <v>0</v>
      </c>
      <c r="D1760" s="55"/>
      <c r="E1760" s="53">
        <f>C1760+D1760</f>
        <v>0</v>
      </c>
    </row>
    <row r="1761" spans="1:5" ht="12.75">
      <c r="A1761" s="56"/>
      <c r="B1761" s="239"/>
      <c r="C1761" s="55"/>
      <c r="D1761" s="55"/>
      <c r="E1761" s="53"/>
    </row>
    <row r="1762" spans="1:5" ht="12.75">
      <c r="A1762" s="56"/>
      <c r="B1762" s="32" t="s">
        <v>75</v>
      </c>
      <c r="C1762" s="54">
        <f>C1763</f>
        <v>345333</v>
      </c>
      <c r="D1762" s="54">
        <f>D1763</f>
        <v>0</v>
      </c>
      <c r="E1762" s="54">
        <f>E1763</f>
        <v>345333</v>
      </c>
    </row>
    <row r="1763" spans="1:5" ht="12.75">
      <c r="A1763" s="56"/>
      <c r="B1763" s="237" t="s">
        <v>43</v>
      </c>
      <c r="C1763" s="53">
        <f>C1764+C1766</f>
        <v>345333</v>
      </c>
      <c r="D1763" s="53">
        <f>D1764+D1766</f>
        <v>0</v>
      </c>
      <c r="E1763" s="53">
        <f>E1764+E1766</f>
        <v>345333</v>
      </c>
    </row>
    <row r="1764" spans="1:5" ht="12.75">
      <c r="A1764" s="56"/>
      <c r="B1764" s="237" t="s">
        <v>487</v>
      </c>
      <c r="C1764" s="53">
        <v>40859</v>
      </c>
      <c r="D1764" s="53">
        <v>0</v>
      </c>
      <c r="E1764" s="53">
        <f>C1764+D1764</f>
        <v>40859</v>
      </c>
    </row>
    <row r="1765" spans="1:5" ht="12.75">
      <c r="A1765" s="56"/>
      <c r="B1765" s="238" t="s">
        <v>229</v>
      </c>
      <c r="C1765" s="53">
        <v>28410</v>
      </c>
      <c r="D1765" s="53">
        <v>0</v>
      </c>
      <c r="E1765" s="53">
        <f>C1765+D1765</f>
        <v>28410</v>
      </c>
    </row>
    <row r="1766" spans="1:5" ht="12.75">
      <c r="A1766" s="56"/>
      <c r="B1766" s="237" t="s">
        <v>345</v>
      </c>
      <c r="C1766" s="53">
        <v>304474</v>
      </c>
      <c r="D1766" s="53">
        <v>0</v>
      </c>
      <c r="E1766" s="53">
        <f>C1766+D1766</f>
        <v>304474</v>
      </c>
    </row>
    <row r="1767" spans="1:5" ht="12.75">
      <c r="A1767" s="56"/>
      <c r="B1767" s="237"/>
      <c r="C1767" s="53"/>
      <c r="D1767" s="53"/>
      <c r="E1767" s="53"/>
    </row>
    <row r="1768" spans="1:5" ht="25.5">
      <c r="A1768" s="135" t="s">
        <v>418</v>
      </c>
      <c r="B1768" s="242" t="s">
        <v>446</v>
      </c>
      <c r="C1768" s="54"/>
      <c r="D1768" s="54"/>
      <c r="E1768" s="54"/>
    </row>
    <row r="1769" spans="1:5" ht="12.75">
      <c r="A1769" s="56"/>
      <c r="B1769" s="32" t="s">
        <v>58</v>
      </c>
      <c r="C1769" s="54">
        <f>C1770+C1773</f>
        <v>150000</v>
      </c>
      <c r="D1769" s="54">
        <f>D1770+D1773</f>
        <v>0</v>
      </c>
      <c r="E1769" s="54">
        <f>E1770+E1773</f>
        <v>150000</v>
      </c>
    </row>
    <row r="1770" spans="1:5" ht="12.75">
      <c r="A1770" s="56"/>
      <c r="B1770" s="237" t="s">
        <v>180</v>
      </c>
      <c r="C1770" s="53">
        <f>C1771+C1772</f>
        <v>150000</v>
      </c>
      <c r="D1770" s="53">
        <f>D1771+D1772</f>
        <v>0</v>
      </c>
      <c r="E1770" s="53">
        <f>E1771+E1772</f>
        <v>150000</v>
      </c>
    </row>
    <row r="1771" spans="1:5" ht="0.75" customHeight="1">
      <c r="A1771" s="56"/>
      <c r="B1771" s="237" t="s">
        <v>421</v>
      </c>
      <c r="C1771" s="53">
        <v>0</v>
      </c>
      <c r="D1771" s="53"/>
      <c r="E1771" s="53">
        <f>C1771+D1771</f>
        <v>0</v>
      </c>
    </row>
    <row r="1772" spans="1:5" ht="27.75" customHeight="1">
      <c r="A1772" s="56"/>
      <c r="B1772" s="239" t="s">
        <v>419</v>
      </c>
      <c r="C1772" s="53">
        <v>150000</v>
      </c>
      <c r="D1772" s="53">
        <v>0</v>
      </c>
      <c r="E1772" s="53">
        <f>C1772+D1772</f>
        <v>150000</v>
      </c>
    </row>
    <row r="1773" spans="1:5" ht="12.75" hidden="1">
      <c r="A1773" s="56"/>
      <c r="B1773" s="239" t="s">
        <v>63</v>
      </c>
      <c r="C1773" s="53">
        <v>0</v>
      </c>
      <c r="D1773" s="53"/>
      <c r="E1773" s="53">
        <f>C1773+D1773</f>
        <v>0</v>
      </c>
    </row>
    <row r="1774" spans="1:5" ht="19.5" customHeight="1">
      <c r="A1774" s="56"/>
      <c r="B1774" s="239"/>
      <c r="C1774" s="53"/>
      <c r="D1774" s="53"/>
      <c r="E1774" s="53"/>
    </row>
    <row r="1775" spans="1:5" ht="12.75">
      <c r="A1775" s="56"/>
      <c r="B1775" s="32" t="s">
        <v>75</v>
      </c>
      <c r="C1775" s="54">
        <f>C1776</f>
        <v>150000</v>
      </c>
      <c r="D1775" s="54">
        <f>D1776</f>
        <v>0</v>
      </c>
      <c r="E1775" s="54">
        <f>E1776</f>
        <v>150000</v>
      </c>
    </row>
    <row r="1776" spans="1:5" ht="12.75">
      <c r="A1776" s="56"/>
      <c r="B1776" s="237" t="s">
        <v>43</v>
      </c>
      <c r="C1776" s="53">
        <f>C1777+C1779</f>
        <v>150000</v>
      </c>
      <c r="D1776" s="53">
        <f>D1777+D1779</f>
        <v>0</v>
      </c>
      <c r="E1776" s="53">
        <f>E1777+E1779</f>
        <v>150000</v>
      </c>
    </row>
    <row r="1777" spans="1:5" ht="15.75" customHeight="1">
      <c r="A1777" s="56"/>
      <c r="B1777" s="237" t="s">
        <v>487</v>
      </c>
      <c r="C1777" s="53">
        <v>26000</v>
      </c>
      <c r="D1777" s="53">
        <v>0</v>
      </c>
      <c r="E1777" s="53">
        <f>C1777+D1777</f>
        <v>26000</v>
      </c>
    </row>
    <row r="1778" spans="1:5" ht="18.75" customHeight="1">
      <c r="A1778" s="56"/>
      <c r="B1778" s="237" t="s">
        <v>44</v>
      </c>
      <c r="C1778" s="53">
        <v>20000</v>
      </c>
      <c r="D1778" s="53">
        <v>0</v>
      </c>
      <c r="E1778" s="53">
        <f>C1778+D1778</f>
        <v>20000</v>
      </c>
    </row>
    <row r="1779" spans="1:5" ht="12.75">
      <c r="A1779" s="56"/>
      <c r="B1779" s="237" t="s">
        <v>47</v>
      </c>
      <c r="C1779" s="53">
        <v>124000</v>
      </c>
      <c r="D1779" s="53">
        <v>0</v>
      </c>
      <c r="E1779" s="53">
        <f>C1779+D1779</f>
        <v>124000</v>
      </c>
    </row>
    <row r="1780" spans="1:5" ht="12.75">
      <c r="A1780" s="56"/>
      <c r="B1780" s="237"/>
      <c r="C1780" s="53"/>
      <c r="D1780" s="53"/>
      <c r="E1780" s="53"/>
    </row>
    <row r="1781" spans="1:5" ht="12.75">
      <c r="A1781" s="56"/>
      <c r="B1781" s="53"/>
      <c r="C1781" s="53"/>
      <c r="D1781" s="53"/>
      <c r="E1781" s="53"/>
    </row>
    <row r="1782" spans="1:5" ht="12.75">
      <c r="A1782" s="57"/>
      <c r="B1782" s="54" t="s">
        <v>445</v>
      </c>
      <c r="C1782" s="54"/>
      <c r="D1782" s="54"/>
      <c r="E1782" s="54"/>
    </row>
    <row r="1783" spans="1:5" ht="12.75">
      <c r="A1783" s="57"/>
      <c r="B1783" s="54"/>
      <c r="C1783" s="54"/>
      <c r="D1783" s="54"/>
      <c r="E1783" s="54"/>
    </row>
    <row r="1784" spans="1:5" ht="12.75">
      <c r="A1784" s="57"/>
      <c r="B1784" s="54" t="s">
        <v>58</v>
      </c>
      <c r="C1784" s="54">
        <f>C1785+C1789+C1788+C1792+C1793+C1794+C1791+C1790+C1787</f>
        <v>1428890</v>
      </c>
      <c r="D1784" s="54">
        <f>D1785+D1789+D1788+D1792+D1793+D1794+D1791+D1790+D1787</f>
        <v>0</v>
      </c>
      <c r="E1784" s="54">
        <f>E1785+E1789+E1788+E1792+E1793+E1794+E1791+E1790+E1787</f>
        <v>1428890</v>
      </c>
    </row>
    <row r="1785" spans="1:5" ht="12.75">
      <c r="A1785" s="56"/>
      <c r="B1785" s="53" t="s">
        <v>4</v>
      </c>
      <c r="C1785" s="53">
        <f>C1807+C1824+C1840+C1860+C1886</f>
        <v>784920</v>
      </c>
      <c r="D1785" s="53">
        <f>D1807+D1824+D1840+D1860+D1886</f>
        <v>0</v>
      </c>
      <c r="E1785" s="53">
        <f>E1807+E1824+E1840+E1860+E1886</f>
        <v>784920</v>
      </c>
    </row>
    <row r="1786" spans="1:5" ht="12.75">
      <c r="A1786" s="56"/>
      <c r="B1786" s="53" t="s">
        <v>193</v>
      </c>
      <c r="C1786" s="53">
        <f>C1785</f>
        <v>784920</v>
      </c>
      <c r="D1786" s="53">
        <f>D1785</f>
        <v>0</v>
      </c>
      <c r="E1786" s="53">
        <f>E1785</f>
        <v>784920</v>
      </c>
    </row>
    <row r="1787" spans="1:5" ht="25.5">
      <c r="A1787" s="56"/>
      <c r="B1787" s="73" t="s">
        <v>263</v>
      </c>
      <c r="C1787" s="53">
        <f>C1888</f>
        <v>494833</v>
      </c>
      <c r="D1787" s="53">
        <f>D1888</f>
        <v>0</v>
      </c>
      <c r="E1787" s="53">
        <f>E1888</f>
        <v>494833</v>
      </c>
    </row>
    <row r="1788" spans="1:5" ht="1.5" customHeight="1">
      <c r="A1788" s="131"/>
      <c r="B1788" s="132" t="s">
        <v>118</v>
      </c>
      <c r="C1788" s="53"/>
      <c r="D1788" s="53"/>
      <c r="E1788" s="54">
        <f>C1788+D1788</f>
        <v>0</v>
      </c>
    </row>
    <row r="1789" spans="1:5" ht="17.25" customHeight="1">
      <c r="A1789" s="56"/>
      <c r="B1789" s="53" t="s">
        <v>26</v>
      </c>
      <c r="C1789" s="53">
        <f>C1810+C1827+C1844+C1889</f>
        <v>100978</v>
      </c>
      <c r="D1789" s="53">
        <f>D1810+D1827+D1844+D1889</f>
        <v>0</v>
      </c>
      <c r="E1789" s="53">
        <f>E1810+E1827+E1844+E1889</f>
        <v>100978</v>
      </c>
    </row>
    <row r="1790" spans="1:5" ht="2.25" customHeight="1">
      <c r="A1790" s="56"/>
      <c r="B1790" s="53" t="s">
        <v>29</v>
      </c>
      <c r="C1790" s="53">
        <f>C1811</f>
        <v>0</v>
      </c>
      <c r="D1790" s="53"/>
      <c r="E1790" s="54">
        <f>C1790+D1790</f>
        <v>0</v>
      </c>
    </row>
    <row r="1791" spans="1:5" ht="13.5">
      <c r="A1791" s="56"/>
      <c r="B1791" s="84" t="s">
        <v>35</v>
      </c>
      <c r="C1791" s="55">
        <f>C1892</f>
        <v>39914</v>
      </c>
      <c r="D1791" s="55">
        <f>D1892</f>
        <v>0</v>
      </c>
      <c r="E1791" s="55">
        <f>E1892</f>
        <v>39914</v>
      </c>
    </row>
    <row r="1792" spans="1:5" ht="12.75">
      <c r="A1792" s="56"/>
      <c r="B1792" s="53" t="s">
        <v>326</v>
      </c>
      <c r="C1792" s="53">
        <f>C1813+C1829+C1845+C1890</f>
        <v>8245</v>
      </c>
      <c r="D1792" s="53">
        <f>D1813+D1829+D1845+D1890</f>
        <v>0</v>
      </c>
      <c r="E1792" s="53">
        <f>E1813+E1829+E1845+E1890</f>
        <v>8245</v>
      </c>
    </row>
    <row r="1793" spans="1:5" ht="26.25" customHeight="1" hidden="1">
      <c r="A1793" s="56"/>
      <c r="B1793" s="134" t="s">
        <v>106</v>
      </c>
      <c r="C1793" s="53">
        <f>C1843</f>
        <v>0</v>
      </c>
      <c r="D1793" s="53"/>
      <c r="E1793" s="54">
        <f>C1793+D1793</f>
        <v>0</v>
      </c>
    </row>
    <row r="1794" spans="1:5" ht="22.5" customHeight="1" hidden="1">
      <c r="A1794" s="56"/>
      <c r="B1794" s="53" t="s">
        <v>66</v>
      </c>
      <c r="C1794" s="53">
        <f>C1814+C1830+C1846+C1862+C1891</f>
        <v>0</v>
      </c>
      <c r="D1794" s="53">
        <f>D1814+D1830+D1846+D1862+D1891</f>
        <v>0</v>
      </c>
      <c r="E1794" s="53">
        <f>E1814+E1830+E1846+E1862+E1891</f>
        <v>0</v>
      </c>
    </row>
    <row r="1795" spans="1:5" ht="12.75">
      <c r="A1795" s="263"/>
      <c r="B1795" s="261"/>
      <c r="C1795" s="261"/>
      <c r="D1795" s="261"/>
      <c r="E1795" s="261"/>
    </row>
    <row r="1796" spans="1:5" ht="12.75">
      <c r="A1796" s="57"/>
      <c r="B1796" s="54" t="s">
        <v>67</v>
      </c>
      <c r="C1796" s="54">
        <f>C1797+C1802</f>
        <v>1428890</v>
      </c>
      <c r="D1796" s="54">
        <f>D1797+D1802</f>
        <v>0</v>
      </c>
      <c r="E1796" s="54">
        <f>E1797+E1802</f>
        <v>1428890</v>
      </c>
    </row>
    <row r="1797" spans="1:5" ht="12.75">
      <c r="A1797" s="57"/>
      <c r="B1797" s="53" t="s">
        <v>43</v>
      </c>
      <c r="C1797" s="53">
        <f>C1798+C1800+C1801+C1803</f>
        <v>1406045</v>
      </c>
      <c r="D1797" s="53">
        <f>D1798+D1800+D1801+D1803</f>
        <v>0</v>
      </c>
      <c r="E1797" s="53">
        <f>E1798+E1800+E1801+E1803</f>
        <v>1406045</v>
      </c>
    </row>
    <row r="1798" spans="1:5" ht="12.75">
      <c r="A1798" s="57"/>
      <c r="B1798" s="53" t="s">
        <v>487</v>
      </c>
      <c r="C1798" s="53">
        <f>C1818+C1850+C1834+C1896</f>
        <v>1332765</v>
      </c>
      <c r="D1798" s="53">
        <f>D1818+D1850+D1834+D1896</f>
        <v>0</v>
      </c>
      <c r="E1798" s="53">
        <f>E1818+E1850+E1834+E1896</f>
        <v>1332765</v>
      </c>
    </row>
    <row r="1799" spans="1:5" ht="12.75">
      <c r="A1799" s="56"/>
      <c r="B1799" s="55" t="s">
        <v>44</v>
      </c>
      <c r="C1799" s="55">
        <f>C1819+C1835+C1851+C1897</f>
        <v>777605</v>
      </c>
      <c r="D1799" s="55">
        <f>D1819+D1835+D1851+D1897</f>
        <v>0</v>
      </c>
      <c r="E1799" s="55">
        <f>E1819+E1835+E1851+E1897</f>
        <v>777605</v>
      </c>
    </row>
    <row r="1800" spans="1:5" ht="12.75">
      <c r="A1800" s="56"/>
      <c r="B1800" s="53" t="s">
        <v>45</v>
      </c>
      <c r="C1800" s="53">
        <f>C1866+C1898</f>
        <v>63200</v>
      </c>
      <c r="D1800" s="53">
        <f>D1866+D1898</f>
        <v>0</v>
      </c>
      <c r="E1800" s="53">
        <f>E1866+E1898</f>
        <v>63200</v>
      </c>
    </row>
    <row r="1801" spans="1:5" ht="12.75">
      <c r="A1801" s="56"/>
      <c r="B1801" s="53" t="s">
        <v>362</v>
      </c>
      <c r="C1801" s="53">
        <f>C1899+C1853</f>
        <v>6580</v>
      </c>
      <c r="D1801" s="53">
        <f>D1899+D1853</f>
        <v>0</v>
      </c>
      <c r="E1801" s="53">
        <f>E1899+E1853</f>
        <v>6580</v>
      </c>
    </row>
    <row r="1802" spans="1:5" ht="12.75">
      <c r="A1802" s="56"/>
      <c r="B1802" s="53" t="s">
        <v>57</v>
      </c>
      <c r="C1802" s="53">
        <f>C1820+C1836+C1854+C1900</f>
        <v>22845</v>
      </c>
      <c r="D1802" s="53">
        <f>D1820+D1836+D1854+D1900</f>
        <v>0</v>
      </c>
      <c r="E1802" s="53">
        <f>E1820+E1836+E1854+E1900</f>
        <v>22845</v>
      </c>
    </row>
    <row r="1803" spans="1:5" ht="12.75">
      <c r="A1803" s="56"/>
      <c r="B1803" s="55" t="s">
        <v>422</v>
      </c>
      <c r="C1803" s="53">
        <f>C1855+C1901</f>
        <v>3500</v>
      </c>
      <c r="D1803" s="53"/>
      <c r="E1803" s="53">
        <f>E1821+E1837+E1855+E1901</f>
        <v>3500</v>
      </c>
    </row>
    <row r="1804" spans="1:5" ht="12.75">
      <c r="A1804" s="56"/>
      <c r="B1804" s="53"/>
      <c r="C1804" s="53"/>
      <c r="D1804" s="53"/>
      <c r="E1804" s="53"/>
    </row>
    <row r="1805" spans="1:5" ht="15.75" customHeight="1">
      <c r="A1805" s="57" t="s">
        <v>264</v>
      </c>
      <c r="B1805" s="54" t="s">
        <v>337</v>
      </c>
      <c r="C1805" s="53"/>
      <c r="D1805" s="53"/>
      <c r="E1805" s="54"/>
    </row>
    <row r="1806" spans="1:5" ht="12.75">
      <c r="A1806" s="57"/>
      <c r="B1806" s="54" t="s">
        <v>58</v>
      </c>
      <c r="C1806" s="54">
        <f>C1807+C1810+C1812+C1813+C1814+C1811+C1809</f>
        <v>322506</v>
      </c>
      <c r="D1806" s="54">
        <f>D1807+D1810+D1812+D1813+D1814+D1811+D1809</f>
        <v>0</v>
      </c>
      <c r="E1806" s="54">
        <f>E1807+E1810+E1812+E1813+E1814+E1811+E1809</f>
        <v>322506</v>
      </c>
    </row>
    <row r="1807" spans="1:5" ht="12.75">
      <c r="A1807" s="57"/>
      <c r="B1807" s="53" t="s">
        <v>180</v>
      </c>
      <c r="C1807" s="53">
        <f>C1808</f>
        <v>304761</v>
      </c>
      <c r="D1807" s="53">
        <f>D1808</f>
        <v>0</v>
      </c>
      <c r="E1807" s="53">
        <f>E1808</f>
        <v>304761</v>
      </c>
    </row>
    <row r="1808" spans="1:5" ht="12.75">
      <c r="A1808" s="57"/>
      <c r="B1808" s="53" t="s">
        <v>199</v>
      </c>
      <c r="C1808" s="53">
        <v>304761</v>
      </c>
      <c r="D1808" s="53">
        <v>0</v>
      </c>
      <c r="E1808" s="53">
        <f aca="true" t="shared" si="59" ref="E1808:E1813">C1808+D1808</f>
        <v>304761</v>
      </c>
    </row>
    <row r="1809" spans="1:5" ht="1.5" customHeight="1">
      <c r="A1809" s="57"/>
      <c r="B1809" s="73" t="s">
        <v>265</v>
      </c>
      <c r="C1809" s="53"/>
      <c r="D1809" s="53"/>
      <c r="E1809" s="53">
        <f t="shared" si="59"/>
        <v>0</v>
      </c>
    </row>
    <row r="1810" spans="1:5" ht="12" customHeight="1">
      <c r="A1810" s="57"/>
      <c r="B1810" s="53" t="s">
        <v>101</v>
      </c>
      <c r="C1810" s="53">
        <v>9500</v>
      </c>
      <c r="D1810" s="53">
        <v>0</v>
      </c>
      <c r="E1810" s="53">
        <f t="shared" si="59"/>
        <v>9500</v>
      </c>
    </row>
    <row r="1811" spans="1:5" ht="12" customHeight="1" hidden="1">
      <c r="A1811" s="57"/>
      <c r="B1811" s="53" t="s">
        <v>29</v>
      </c>
      <c r="C1811" s="53"/>
      <c r="D1811" s="53"/>
      <c r="E1811" s="53">
        <f t="shared" si="59"/>
        <v>0</v>
      </c>
    </row>
    <row r="1812" spans="1:5" ht="25.5" hidden="1">
      <c r="A1812" s="57"/>
      <c r="B1812" s="127" t="s">
        <v>222</v>
      </c>
      <c r="C1812" s="53">
        <v>0</v>
      </c>
      <c r="D1812" s="53"/>
      <c r="E1812" s="53">
        <f t="shared" si="59"/>
        <v>0</v>
      </c>
    </row>
    <row r="1813" spans="1:5" ht="12.75">
      <c r="A1813" s="57"/>
      <c r="B1813" s="53" t="s">
        <v>159</v>
      </c>
      <c r="C1813" s="53">
        <v>8245</v>
      </c>
      <c r="D1813" s="53"/>
      <c r="E1813" s="53">
        <f t="shared" si="59"/>
        <v>8245</v>
      </c>
    </row>
    <row r="1814" spans="1:5" ht="0.75" customHeight="1">
      <c r="A1814" s="57"/>
      <c r="B1814" s="53" t="s">
        <v>66</v>
      </c>
      <c r="C1814" s="53"/>
      <c r="D1814" s="53"/>
      <c r="E1814" s="54"/>
    </row>
    <row r="1815" spans="1:5" ht="8.25" customHeight="1">
      <c r="A1815" s="57"/>
      <c r="B1815" s="53"/>
      <c r="C1815" s="53"/>
      <c r="D1815" s="53"/>
      <c r="E1815" s="54"/>
    </row>
    <row r="1816" spans="1:5" ht="12.75">
      <c r="A1816" s="57"/>
      <c r="B1816" s="54" t="s">
        <v>75</v>
      </c>
      <c r="C1816" s="54">
        <f>C1817+C1820</f>
        <v>322506</v>
      </c>
      <c r="D1816" s="54">
        <f>D1817+D1820</f>
        <v>0</v>
      </c>
      <c r="E1816" s="54">
        <f>E1817+E1820</f>
        <v>322506</v>
      </c>
    </row>
    <row r="1817" spans="1:5" ht="12.75">
      <c r="A1817" s="57"/>
      <c r="B1817" s="53" t="s">
        <v>43</v>
      </c>
      <c r="C1817" s="53">
        <f>C1818</f>
        <v>302718</v>
      </c>
      <c r="D1817" s="53">
        <f>D1818</f>
        <v>0</v>
      </c>
      <c r="E1817" s="53">
        <f>E1818</f>
        <v>302718</v>
      </c>
    </row>
    <row r="1818" spans="1:5" ht="12.75">
      <c r="A1818" s="57"/>
      <c r="B1818" s="53" t="s">
        <v>487</v>
      </c>
      <c r="C1818" s="53">
        <v>302718</v>
      </c>
      <c r="D1818" s="53">
        <v>0</v>
      </c>
      <c r="E1818" s="53">
        <f>C1818+D1818</f>
        <v>302718</v>
      </c>
    </row>
    <row r="1819" spans="1:5" ht="12.75">
      <c r="A1819" s="57"/>
      <c r="B1819" s="55" t="s">
        <v>44</v>
      </c>
      <c r="C1819" s="55">
        <v>191643</v>
      </c>
      <c r="D1819" s="55">
        <v>0</v>
      </c>
      <c r="E1819" s="53">
        <f>C1819+D1819</f>
        <v>191643</v>
      </c>
    </row>
    <row r="1820" spans="1:5" ht="12" customHeight="1">
      <c r="A1820" s="57"/>
      <c r="B1820" s="53" t="s">
        <v>57</v>
      </c>
      <c r="C1820" s="53">
        <v>19788</v>
      </c>
      <c r="D1820" s="53">
        <v>0</v>
      </c>
      <c r="E1820" s="53">
        <f>C1820+D1820</f>
        <v>19788</v>
      </c>
    </row>
    <row r="1821" spans="1:5" ht="12.75">
      <c r="A1821" s="57"/>
      <c r="B1821" s="53"/>
      <c r="C1821" s="53"/>
      <c r="D1821" s="53"/>
      <c r="E1821" s="54"/>
    </row>
    <row r="1822" spans="1:5" ht="12.75">
      <c r="A1822" s="57" t="s">
        <v>266</v>
      </c>
      <c r="B1822" s="54" t="s">
        <v>267</v>
      </c>
      <c r="C1822" s="53"/>
      <c r="D1822" s="53"/>
      <c r="E1822" s="54"/>
    </row>
    <row r="1823" spans="1:5" ht="12.75">
      <c r="A1823" s="57"/>
      <c r="B1823" s="54" t="s">
        <v>58</v>
      </c>
      <c r="C1823" s="54">
        <f>C1824+C1827+C1828+C1829+C1830+C1826</f>
        <v>160848</v>
      </c>
      <c r="D1823" s="54">
        <f>D1824+D1827+D1828+D1829+D1830+D1826</f>
        <v>0</v>
      </c>
      <c r="E1823" s="54">
        <f>E1824+E1827+E1828+E1829+E1830+E1826</f>
        <v>160848</v>
      </c>
    </row>
    <row r="1824" spans="1:5" ht="12.75">
      <c r="A1824" s="57"/>
      <c r="B1824" s="53" t="s">
        <v>180</v>
      </c>
      <c r="C1824" s="53">
        <f>C1825+C1826</f>
        <v>99262</v>
      </c>
      <c r="D1824" s="53">
        <f>D1825+D1826</f>
        <v>0</v>
      </c>
      <c r="E1824" s="53">
        <f>E1825+E1826</f>
        <v>99262</v>
      </c>
    </row>
    <row r="1825" spans="1:5" ht="12.75">
      <c r="A1825" s="57"/>
      <c r="B1825" s="53" t="s">
        <v>199</v>
      </c>
      <c r="C1825" s="53">
        <v>99262</v>
      </c>
      <c r="D1825" s="53">
        <v>0</v>
      </c>
      <c r="E1825" s="53">
        <f aca="true" t="shared" si="60" ref="E1825:E1830">C1825+D1825</f>
        <v>99262</v>
      </c>
    </row>
    <row r="1826" spans="1:5" ht="1.5" customHeight="1">
      <c r="A1826" s="57"/>
      <c r="B1826" s="73" t="s">
        <v>173</v>
      </c>
      <c r="C1826" s="53"/>
      <c r="D1826" s="53"/>
      <c r="E1826" s="53">
        <f t="shared" si="60"/>
        <v>0</v>
      </c>
    </row>
    <row r="1827" spans="1:5" ht="12.75">
      <c r="A1827" s="57"/>
      <c r="B1827" s="53" t="s">
        <v>148</v>
      </c>
      <c r="C1827" s="53">
        <v>61586</v>
      </c>
      <c r="D1827" s="53">
        <v>0</v>
      </c>
      <c r="E1827" s="53">
        <f t="shared" si="60"/>
        <v>61586</v>
      </c>
    </row>
    <row r="1828" spans="1:5" ht="25.5" hidden="1">
      <c r="A1828" s="57"/>
      <c r="B1828" s="127" t="s">
        <v>222</v>
      </c>
      <c r="C1828" s="53"/>
      <c r="D1828" s="53"/>
      <c r="E1828" s="53">
        <f t="shared" si="60"/>
        <v>0</v>
      </c>
    </row>
    <row r="1829" spans="1:5" ht="12.75" hidden="1">
      <c r="A1829" s="57"/>
      <c r="B1829" s="53" t="s">
        <v>102</v>
      </c>
      <c r="C1829" s="53">
        <v>0</v>
      </c>
      <c r="D1829" s="53"/>
      <c r="E1829" s="53">
        <f t="shared" si="60"/>
        <v>0</v>
      </c>
    </row>
    <row r="1830" spans="1:5" ht="12.75" hidden="1">
      <c r="A1830" s="57"/>
      <c r="B1830" s="53" t="s">
        <v>66</v>
      </c>
      <c r="C1830" s="53"/>
      <c r="D1830" s="53"/>
      <c r="E1830" s="54">
        <f t="shared" si="60"/>
        <v>0</v>
      </c>
    </row>
    <row r="1831" spans="1:5" ht="12.75">
      <c r="A1831" s="57"/>
      <c r="B1831" s="53"/>
      <c r="C1831" s="53"/>
      <c r="D1831" s="53"/>
      <c r="E1831" s="54"/>
    </row>
    <row r="1832" spans="1:5" ht="12.75">
      <c r="A1832" s="57"/>
      <c r="B1832" s="54" t="s">
        <v>75</v>
      </c>
      <c r="C1832" s="54">
        <f>C1833+C1836</f>
        <v>160848</v>
      </c>
      <c r="D1832" s="54">
        <f>D1833+D1836</f>
        <v>0</v>
      </c>
      <c r="E1832" s="54">
        <f>E1833+E1836</f>
        <v>160848</v>
      </c>
    </row>
    <row r="1833" spans="1:5" ht="12.75">
      <c r="A1833" s="57"/>
      <c r="B1833" s="53" t="s">
        <v>43</v>
      </c>
      <c r="C1833" s="53">
        <f>C1834</f>
        <v>157791</v>
      </c>
      <c r="D1833" s="53">
        <f>D1834</f>
        <v>0</v>
      </c>
      <c r="E1833" s="53">
        <f>E1834</f>
        <v>157791</v>
      </c>
    </row>
    <row r="1834" spans="1:5" ht="12.75">
      <c r="A1834" s="57"/>
      <c r="B1834" s="53" t="s">
        <v>487</v>
      </c>
      <c r="C1834" s="53">
        <v>157791</v>
      </c>
      <c r="D1834" s="53">
        <v>0</v>
      </c>
      <c r="E1834" s="53">
        <f>C1834+D1834</f>
        <v>157791</v>
      </c>
    </row>
    <row r="1835" spans="1:5" ht="12.75">
      <c r="A1835" s="57"/>
      <c r="B1835" s="55" t="s">
        <v>44</v>
      </c>
      <c r="C1835" s="55">
        <v>58655</v>
      </c>
      <c r="D1835" s="55">
        <v>0</v>
      </c>
      <c r="E1835" s="53">
        <f>C1835+D1835</f>
        <v>58655</v>
      </c>
    </row>
    <row r="1836" spans="1:5" ht="12.75">
      <c r="A1836" s="57"/>
      <c r="B1836" s="53" t="s">
        <v>57</v>
      </c>
      <c r="C1836" s="53">
        <v>3057</v>
      </c>
      <c r="D1836" s="53">
        <v>0</v>
      </c>
      <c r="E1836" s="53">
        <f>C1836+D1836</f>
        <v>3057</v>
      </c>
    </row>
    <row r="1837" spans="1:5" ht="12.75">
      <c r="A1837" s="57"/>
      <c r="B1837" s="53"/>
      <c r="C1837" s="53"/>
      <c r="D1837" s="53"/>
      <c r="E1837" s="54"/>
    </row>
    <row r="1838" spans="1:5" ht="12.75">
      <c r="A1838" s="57" t="s">
        <v>268</v>
      </c>
      <c r="B1838" s="54" t="s">
        <v>269</v>
      </c>
      <c r="C1838" s="54"/>
      <c r="D1838" s="54"/>
      <c r="E1838" s="54"/>
    </row>
    <row r="1839" spans="1:5" ht="12.75">
      <c r="A1839" s="57"/>
      <c r="B1839" s="54" t="s">
        <v>58</v>
      </c>
      <c r="C1839" s="54">
        <f>C1840+C1843+C1845+C1846+C1844+C1842</f>
        <v>38790</v>
      </c>
      <c r="D1839" s="54">
        <f>D1840+D1843+D1845+D1846+D1844+D1842</f>
        <v>0</v>
      </c>
      <c r="E1839" s="54">
        <f>E1840+E1843+E1845+E1846+E1844+E1842</f>
        <v>38790</v>
      </c>
    </row>
    <row r="1840" spans="1:5" ht="12.75">
      <c r="A1840" s="57"/>
      <c r="B1840" s="53" t="s">
        <v>73</v>
      </c>
      <c r="C1840" s="53">
        <f>C1841</f>
        <v>28920</v>
      </c>
      <c r="D1840" s="53">
        <f>D1841</f>
        <v>0</v>
      </c>
      <c r="E1840" s="53">
        <f>E1841</f>
        <v>28920</v>
      </c>
    </row>
    <row r="1841" spans="1:5" ht="12.75">
      <c r="A1841" s="57"/>
      <c r="B1841" s="53" t="s">
        <v>193</v>
      </c>
      <c r="C1841" s="53">
        <v>28920</v>
      </c>
      <c r="D1841" s="53">
        <v>0</v>
      </c>
      <c r="E1841" s="53">
        <f aca="true" t="shared" si="61" ref="E1841:E1846">C1841+D1841</f>
        <v>28920</v>
      </c>
    </row>
    <row r="1842" spans="1:5" ht="25.5" hidden="1">
      <c r="A1842" s="57"/>
      <c r="B1842" s="73" t="s">
        <v>263</v>
      </c>
      <c r="C1842" s="53"/>
      <c r="D1842" s="53"/>
      <c r="E1842" s="53">
        <f t="shared" si="61"/>
        <v>0</v>
      </c>
    </row>
    <row r="1843" spans="1:5" ht="25.5" hidden="1">
      <c r="A1843" s="57"/>
      <c r="B1843" s="134" t="s">
        <v>106</v>
      </c>
      <c r="C1843" s="53"/>
      <c r="D1843" s="53"/>
      <c r="E1843" s="53">
        <f t="shared" si="61"/>
        <v>0</v>
      </c>
    </row>
    <row r="1844" spans="1:5" ht="12.75">
      <c r="A1844" s="57"/>
      <c r="B1844" s="53" t="s">
        <v>26</v>
      </c>
      <c r="C1844" s="53">
        <v>9870</v>
      </c>
      <c r="D1844" s="53">
        <v>0</v>
      </c>
      <c r="E1844" s="53">
        <f t="shared" si="61"/>
        <v>9870</v>
      </c>
    </row>
    <row r="1845" spans="1:5" ht="2.25" customHeight="1">
      <c r="A1845" s="57"/>
      <c r="B1845" s="53" t="s">
        <v>102</v>
      </c>
      <c r="C1845" s="53"/>
      <c r="D1845" s="53"/>
      <c r="E1845" s="54">
        <f t="shared" si="61"/>
        <v>0</v>
      </c>
    </row>
    <row r="1846" spans="1:5" ht="1.5" customHeight="1">
      <c r="A1846" s="57"/>
      <c r="B1846" s="53" t="s">
        <v>66</v>
      </c>
      <c r="C1846" s="53">
        <v>0</v>
      </c>
      <c r="D1846" s="53">
        <v>0</v>
      </c>
      <c r="E1846" s="53">
        <f t="shared" si="61"/>
        <v>0</v>
      </c>
    </row>
    <row r="1847" spans="1:5" ht="12.75">
      <c r="A1847" s="57"/>
      <c r="B1847" s="53"/>
      <c r="C1847" s="53"/>
      <c r="D1847" s="53"/>
      <c r="E1847" s="54"/>
    </row>
    <row r="1848" spans="1:5" ht="12.75">
      <c r="A1848" s="57"/>
      <c r="B1848" s="54" t="s">
        <v>75</v>
      </c>
      <c r="C1848" s="54">
        <f>C1849+C1854+C1852</f>
        <v>38790</v>
      </c>
      <c r="D1848" s="54">
        <f>D1849+D1854+D1852</f>
        <v>0</v>
      </c>
      <c r="E1848" s="54">
        <f>E1849+E1854+E1852</f>
        <v>38790</v>
      </c>
    </row>
    <row r="1849" spans="1:5" ht="12.75">
      <c r="A1849" s="57"/>
      <c r="B1849" s="53" t="s">
        <v>43</v>
      </c>
      <c r="C1849" s="53">
        <f>C1850+C1853+C1855</f>
        <v>38790</v>
      </c>
      <c r="D1849" s="53">
        <f>D1850+D1853+D1855</f>
        <v>0</v>
      </c>
      <c r="E1849" s="53">
        <f>E1850+E1853+E1855</f>
        <v>38790</v>
      </c>
    </row>
    <row r="1850" spans="1:5" ht="12.75">
      <c r="A1850" s="57"/>
      <c r="B1850" s="53" t="s">
        <v>487</v>
      </c>
      <c r="C1850" s="53">
        <v>34810</v>
      </c>
      <c r="D1850" s="53">
        <v>0</v>
      </c>
      <c r="E1850" s="53">
        <f aca="true" t="shared" si="62" ref="E1850:E1855">C1850+D1850</f>
        <v>34810</v>
      </c>
    </row>
    <row r="1851" spans="1:5" ht="12.75">
      <c r="A1851" s="57"/>
      <c r="B1851" s="55" t="s">
        <v>44</v>
      </c>
      <c r="C1851" s="55">
        <v>8781</v>
      </c>
      <c r="D1851" s="55">
        <v>0</v>
      </c>
      <c r="E1851" s="53">
        <f t="shared" si="62"/>
        <v>8781</v>
      </c>
    </row>
    <row r="1852" spans="1:5" ht="1.5" customHeight="1" hidden="1">
      <c r="A1852" s="57"/>
      <c r="B1852" s="53" t="s">
        <v>45</v>
      </c>
      <c r="C1852" s="53"/>
      <c r="D1852" s="53"/>
      <c r="E1852" s="53">
        <f t="shared" si="62"/>
        <v>0</v>
      </c>
    </row>
    <row r="1853" spans="1:5" ht="15.75" customHeight="1">
      <c r="A1853" s="57"/>
      <c r="B1853" s="85" t="s">
        <v>328</v>
      </c>
      <c r="C1853" s="53">
        <v>3480</v>
      </c>
      <c r="D1853" s="53">
        <v>0</v>
      </c>
      <c r="E1853" s="53">
        <f t="shared" si="62"/>
        <v>3480</v>
      </c>
    </row>
    <row r="1854" spans="1:5" ht="0.75" customHeight="1" hidden="1">
      <c r="A1854" s="57"/>
      <c r="B1854" s="53" t="s">
        <v>57</v>
      </c>
      <c r="C1854" s="53">
        <v>0</v>
      </c>
      <c r="D1854" s="53">
        <v>0</v>
      </c>
      <c r="E1854" s="53">
        <f t="shared" si="62"/>
        <v>0</v>
      </c>
    </row>
    <row r="1855" spans="1:5" ht="22.5" customHeight="1">
      <c r="A1855" s="57"/>
      <c r="B1855" s="249" t="s">
        <v>423</v>
      </c>
      <c r="C1855" s="53">
        <v>500</v>
      </c>
      <c r="D1855" s="53"/>
      <c r="E1855" s="53">
        <f t="shared" si="62"/>
        <v>500</v>
      </c>
    </row>
    <row r="1856" spans="1:5" ht="15" customHeight="1">
      <c r="A1856" s="57"/>
      <c r="B1856" s="85"/>
      <c r="C1856" s="53"/>
      <c r="D1856" s="53"/>
      <c r="E1856" s="53"/>
    </row>
    <row r="1857" spans="1:5" ht="12.75" hidden="1">
      <c r="A1857" s="57"/>
      <c r="B1857" s="53"/>
      <c r="C1857" s="53"/>
      <c r="D1857" s="53"/>
      <c r="E1857" s="53"/>
    </row>
    <row r="1858" spans="1:5" ht="12.75">
      <c r="A1858" s="57" t="s">
        <v>268</v>
      </c>
      <c r="B1858" s="54" t="s">
        <v>270</v>
      </c>
      <c r="C1858" s="54"/>
      <c r="D1858" s="54"/>
      <c r="E1858" s="54"/>
    </row>
    <row r="1859" spans="1:5" ht="12.75">
      <c r="A1859" s="57"/>
      <c r="B1859" s="54" t="s">
        <v>58</v>
      </c>
      <c r="C1859" s="54">
        <f>C1860+C1862</f>
        <v>63200</v>
      </c>
      <c r="D1859" s="54">
        <f>D1860+D1862</f>
        <v>0</v>
      </c>
      <c r="E1859" s="54">
        <f>E1860+E1862</f>
        <v>63200</v>
      </c>
    </row>
    <row r="1860" spans="1:5" ht="12.75">
      <c r="A1860" s="57"/>
      <c r="B1860" s="53" t="s">
        <v>92</v>
      </c>
      <c r="C1860" s="53">
        <f>C1861</f>
        <v>63200</v>
      </c>
      <c r="D1860" s="53">
        <f>D1861</f>
        <v>0</v>
      </c>
      <c r="E1860" s="53">
        <f>E1861</f>
        <v>63200</v>
      </c>
    </row>
    <row r="1861" spans="1:5" ht="12.75" customHeight="1">
      <c r="A1861" s="57"/>
      <c r="B1861" s="53" t="s">
        <v>199</v>
      </c>
      <c r="C1861" s="53">
        <v>63200</v>
      </c>
      <c r="D1861" s="53">
        <v>0</v>
      </c>
      <c r="E1861" s="53">
        <f>C1861+D1861</f>
        <v>63200</v>
      </c>
    </row>
    <row r="1862" spans="1:5" ht="15.75" customHeight="1" hidden="1">
      <c r="A1862" s="57"/>
      <c r="B1862" s="53" t="s">
        <v>66</v>
      </c>
      <c r="C1862" s="53">
        <v>0</v>
      </c>
      <c r="D1862" s="53"/>
      <c r="E1862" s="54">
        <f>C1862+D1862</f>
        <v>0</v>
      </c>
    </row>
    <row r="1863" spans="1:5" ht="12.75">
      <c r="A1863" s="57"/>
      <c r="B1863" s="53"/>
      <c r="C1863" s="53"/>
      <c r="D1863" s="53"/>
      <c r="E1863" s="54"/>
    </row>
    <row r="1864" spans="1:5" ht="12.75">
      <c r="A1864" s="57"/>
      <c r="B1864" s="54" t="s">
        <v>75</v>
      </c>
      <c r="C1864" s="54">
        <f>C1866</f>
        <v>63200</v>
      </c>
      <c r="D1864" s="54">
        <f>D1866</f>
        <v>0</v>
      </c>
      <c r="E1864" s="54">
        <f>E1866</f>
        <v>63200</v>
      </c>
    </row>
    <row r="1865" spans="1:5" ht="12.75">
      <c r="A1865" s="57"/>
      <c r="B1865" s="53" t="s">
        <v>43</v>
      </c>
      <c r="C1865" s="53">
        <f>C1866</f>
        <v>63200</v>
      </c>
      <c r="D1865" s="53">
        <f>D1866</f>
        <v>0</v>
      </c>
      <c r="E1865" s="53">
        <f>E1866</f>
        <v>63200</v>
      </c>
    </row>
    <row r="1866" spans="1:5" ht="12.75">
      <c r="A1866" s="57"/>
      <c r="B1866" s="53" t="s">
        <v>271</v>
      </c>
      <c r="C1866" s="53">
        <v>63200</v>
      </c>
      <c r="D1866" s="53">
        <f>D1868+D1869</f>
        <v>0</v>
      </c>
      <c r="E1866" s="53">
        <f aca="true" t="shared" si="63" ref="E1866:E1882">C1866+D1866</f>
        <v>63200</v>
      </c>
    </row>
    <row r="1867" spans="1:5" ht="0.75" customHeight="1">
      <c r="A1867" s="57"/>
      <c r="B1867" s="112" t="s">
        <v>272</v>
      </c>
      <c r="C1867" s="55"/>
      <c r="D1867" s="55"/>
      <c r="E1867" s="55">
        <f t="shared" si="63"/>
        <v>0</v>
      </c>
    </row>
    <row r="1868" spans="1:5" ht="12.75">
      <c r="A1868" s="57"/>
      <c r="B1868" s="112" t="s">
        <v>384</v>
      </c>
      <c r="C1868" s="55">
        <v>32500</v>
      </c>
      <c r="D1868" s="55">
        <v>0</v>
      </c>
      <c r="E1868" s="55">
        <f t="shared" si="63"/>
        <v>32500</v>
      </c>
    </row>
    <row r="1869" spans="1:5" ht="12.75">
      <c r="A1869" s="57"/>
      <c r="B1869" s="112" t="s">
        <v>492</v>
      </c>
      <c r="C1869" s="55">
        <v>6500</v>
      </c>
      <c r="D1869" s="55">
        <v>0</v>
      </c>
      <c r="E1869" s="55">
        <f t="shared" si="63"/>
        <v>6500</v>
      </c>
    </row>
    <row r="1870" spans="1:5" ht="18.75" customHeight="1">
      <c r="A1870" s="57"/>
      <c r="B1870" s="112" t="s">
        <v>493</v>
      </c>
      <c r="C1870" s="55">
        <v>1200</v>
      </c>
      <c r="D1870" s="55"/>
      <c r="E1870" s="55">
        <f t="shared" si="63"/>
        <v>1200</v>
      </c>
    </row>
    <row r="1871" spans="1:5" ht="2.25" customHeight="1">
      <c r="A1871" s="57"/>
      <c r="B1871" s="55" t="s">
        <v>522</v>
      </c>
      <c r="C1871" s="55">
        <v>0</v>
      </c>
      <c r="D1871" s="55">
        <v>0</v>
      </c>
      <c r="E1871" s="55">
        <f t="shared" si="63"/>
        <v>0</v>
      </c>
    </row>
    <row r="1872" spans="1:5" ht="12.75">
      <c r="A1872" s="57"/>
      <c r="B1872" s="112" t="s">
        <v>386</v>
      </c>
      <c r="C1872" s="55">
        <v>1500</v>
      </c>
      <c r="D1872" s="55"/>
      <c r="E1872" s="55">
        <f t="shared" si="63"/>
        <v>1500</v>
      </c>
    </row>
    <row r="1873" spans="1:5" ht="15" customHeight="1" hidden="1">
      <c r="A1873" s="57"/>
      <c r="B1873" s="112" t="s">
        <v>273</v>
      </c>
      <c r="C1873" s="55">
        <v>0</v>
      </c>
      <c r="D1873" s="55"/>
      <c r="E1873" s="55">
        <f t="shared" si="63"/>
        <v>0</v>
      </c>
    </row>
    <row r="1874" spans="1:5" ht="12.75">
      <c r="A1874" s="57"/>
      <c r="B1874" s="112" t="s">
        <v>491</v>
      </c>
      <c r="C1874" s="55">
        <v>1000</v>
      </c>
      <c r="D1874" s="55">
        <v>0</v>
      </c>
      <c r="E1874" s="55">
        <f t="shared" si="63"/>
        <v>1000</v>
      </c>
    </row>
    <row r="1875" spans="1:5" ht="12.75">
      <c r="A1875" s="57"/>
      <c r="B1875" s="112" t="s">
        <v>383</v>
      </c>
      <c r="C1875" s="55">
        <v>1500</v>
      </c>
      <c r="D1875" s="55"/>
      <c r="E1875" s="55">
        <f t="shared" si="63"/>
        <v>1500</v>
      </c>
    </row>
    <row r="1876" spans="1:5" ht="12.75">
      <c r="A1876" s="57"/>
      <c r="B1876" s="112" t="s">
        <v>435</v>
      </c>
      <c r="C1876" s="55">
        <v>2000</v>
      </c>
      <c r="D1876" s="55"/>
      <c r="E1876" s="55">
        <f t="shared" si="63"/>
        <v>2000</v>
      </c>
    </row>
    <row r="1877" spans="1:5" ht="12.75">
      <c r="A1877" s="57"/>
      <c r="B1877" s="112" t="s">
        <v>436</v>
      </c>
      <c r="C1877" s="55">
        <v>12000</v>
      </c>
      <c r="D1877" s="55"/>
      <c r="E1877" s="55">
        <f t="shared" si="63"/>
        <v>12000</v>
      </c>
    </row>
    <row r="1878" spans="1:5" ht="16.5" customHeight="1" hidden="1">
      <c r="A1878" s="57"/>
      <c r="B1878" s="112" t="s">
        <v>274</v>
      </c>
      <c r="C1878" s="55">
        <v>0</v>
      </c>
      <c r="D1878" s="55"/>
      <c r="E1878" s="55">
        <f t="shared" si="63"/>
        <v>0</v>
      </c>
    </row>
    <row r="1879" spans="1:5" ht="13.5" customHeight="1" hidden="1">
      <c r="A1879" s="57"/>
      <c r="B1879" s="112" t="s">
        <v>275</v>
      </c>
      <c r="C1879" s="55">
        <v>0</v>
      </c>
      <c r="D1879" s="55"/>
      <c r="E1879" s="55">
        <f t="shared" si="63"/>
        <v>0</v>
      </c>
    </row>
    <row r="1880" spans="1:5" ht="15" customHeight="1" hidden="1">
      <c r="A1880" s="261"/>
      <c r="B1880" s="112" t="s">
        <v>325</v>
      </c>
      <c r="C1880" s="55">
        <v>0</v>
      </c>
      <c r="D1880" s="55"/>
      <c r="E1880" s="55">
        <f t="shared" si="63"/>
        <v>0</v>
      </c>
    </row>
    <row r="1881" spans="1:5" ht="17.25" customHeight="1">
      <c r="A1881" s="112"/>
      <c r="B1881" s="112" t="s">
        <v>523</v>
      </c>
      <c r="C1881" s="55">
        <v>3000</v>
      </c>
      <c r="D1881" s="55">
        <v>0</v>
      </c>
      <c r="E1881" s="55">
        <f t="shared" si="63"/>
        <v>3000</v>
      </c>
    </row>
    <row r="1882" spans="1:5" ht="12.75">
      <c r="A1882" s="261"/>
      <c r="B1882" s="112" t="s">
        <v>385</v>
      </c>
      <c r="C1882" s="55">
        <v>2000</v>
      </c>
      <c r="D1882" s="55"/>
      <c r="E1882" s="55">
        <f t="shared" si="63"/>
        <v>2000</v>
      </c>
    </row>
    <row r="1883" spans="1:5" ht="15.75" customHeight="1">
      <c r="A1883" s="57"/>
      <c r="B1883" s="55"/>
      <c r="C1883" s="55"/>
      <c r="D1883" s="55"/>
      <c r="E1883" s="54"/>
    </row>
    <row r="1884" spans="1:5" ht="12.75">
      <c r="A1884" s="57" t="s">
        <v>188</v>
      </c>
      <c r="B1884" s="54" t="s">
        <v>276</v>
      </c>
      <c r="C1884" s="54"/>
      <c r="D1884" s="54"/>
      <c r="E1884" s="54"/>
    </row>
    <row r="1885" spans="1:5" ht="12.75">
      <c r="A1885" s="56"/>
      <c r="B1885" s="54" t="s">
        <v>58</v>
      </c>
      <c r="C1885" s="54">
        <f>C1886+C1889+C1890+C1891+C1892+C1888</f>
        <v>843546</v>
      </c>
      <c r="D1885" s="54">
        <f>D1886+D1889+D1890+D1891+D1892+D1888</f>
        <v>0</v>
      </c>
      <c r="E1885" s="54">
        <f>E1886+E1889+E1890+E1891+E1892+E1888</f>
        <v>843546</v>
      </c>
    </row>
    <row r="1886" spans="1:5" ht="12.75">
      <c r="A1886" s="56"/>
      <c r="B1886" s="53" t="s">
        <v>4</v>
      </c>
      <c r="C1886" s="53">
        <f>C1887</f>
        <v>288777</v>
      </c>
      <c r="D1886" s="53">
        <f>D1887</f>
        <v>0</v>
      </c>
      <c r="E1886" s="53">
        <f>E1887</f>
        <v>288777</v>
      </c>
    </row>
    <row r="1887" spans="1:5" ht="12.75">
      <c r="A1887" s="56"/>
      <c r="B1887" s="53" t="s">
        <v>233</v>
      </c>
      <c r="C1887" s="53">
        <v>288777</v>
      </c>
      <c r="D1887" s="53">
        <v>0</v>
      </c>
      <c r="E1887" s="53">
        <f aca="true" t="shared" si="64" ref="E1887:E1892">C1887+D1887</f>
        <v>288777</v>
      </c>
    </row>
    <row r="1888" spans="1:5" ht="29.25" customHeight="1">
      <c r="A1888" s="56"/>
      <c r="B1888" s="73" t="s">
        <v>265</v>
      </c>
      <c r="C1888" s="53">
        <v>494833</v>
      </c>
      <c r="D1888" s="53">
        <v>0</v>
      </c>
      <c r="E1888" s="53">
        <f t="shared" si="64"/>
        <v>494833</v>
      </c>
    </row>
    <row r="1889" spans="1:5" ht="12.75">
      <c r="A1889" s="56"/>
      <c r="B1889" s="53" t="s">
        <v>26</v>
      </c>
      <c r="C1889" s="53">
        <v>20022</v>
      </c>
      <c r="D1889" s="53">
        <v>0</v>
      </c>
      <c r="E1889" s="53">
        <f t="shared" si="64"/>
        <v>20022</v>
      </c>
    </row>
    <row r="1890" spans="1:5" ht="0.75" customHeight="1">
      <c r="A1890" s="56"/>
      <c r="B1890" s="53" t="s">
        <v>159</v>
      </c>
      <c r="C1890" s="53">
        <v>0</v>
      </c>
      <c r="D1890" s="53"/>
      <c r="E1890" s="53">
        <f t="shared" si="64"/>
        <v>0</v>
      </c>
    </row>
    <row r="1891" spans="1:5" ht="0.75" customHeight="1" hidden="1">
      <c r="A1891" s="56"/>
      <c r="B1891" s="53" t="s">
        <v>66</v>
      </c>
      <c r="C1891" s="53">
        <v>0</v>
      </c>
      <c r="D1891" s="53">
        <v>0</v>
      </c>
      <c r="E1891" s="53">
        <f t="shared" si="64"/>
        <v>0</v>
      </c>
    </row>
    <row r="1892" spans="1:5" ht="13.5">
      <c r="A1892" s="56"/>
      <c r="B1892" s="84" t="s">
        <v>35</v>
      </c>
      <c r="C1892" s="55">
        <v>39914</v>
      </c>
      <c r="D1892" s="55">
        <v>0</v>
      </c>
      <c r="E1892" s="55">
        <f t="shared" si="64"/>
        <v>39914</v>
      </c>
    </row>
    <row r="1893" spans="1:5" ht="12.75">
      <c r="A1893" s="56"/>
      <c r="B1893" s="55"/>
      <c r="C1893" s="53"/>
      <c r="D1893" s="53"/>
      <c r="E1893" s="54"/>
    </row>
    <row r="1894" spans="1:5" ht="12.75">
      <c r="A1894" s="56"/>
      <c r="B1894" s="54" t="s">
        <v>75</v>
      </c>
      <c r="C1894" s="54">
        <f>C1895+C1900</f>
        <v>843546</v>
      </c>
      <c r="D1894" s="54">
        <f>D1895+D1900</f>
        <v>0</v>
      </c>
      <c r="E1894" s="54">
        <f>E1895+E1900</f>
        <v>843546</v>
      </c>
    </row>
    <row r="1895" spans="1:5" ht="12.75">
      <c r="A1895" s="56"/>
      <c r="B1895" s="53" t="s">
        <v>43</v>
      </c>
      <c r="C1895" s="53">
        <f>C1896+C1898+C1899+C1901</f>
        <v>843546</v>
      </c>
      <c r="D1895" s="53">
        <f>D1896+D1898+D1899+D1901</f>
        <v>0</v>
      </c>
      <c r="E1895" s="53">
        <f>E1896+E1898+E1899+E1901</f>
        <v>843546</v>
      </c>
    </row>
    <row r="1896" spans="1:5" ht="12.75">
      <c r="A1896" s="56"/>
      <c r="B1896" s="53" t="s">
        <v>487</v>
      </c>
      <c r="C1896" s="53">
        <v>837446</v>
      </c>
      <c r="D1896" s="53">
        <v>0</v>
      </c>
      <c r="E1896" s="53">
        <f aca="true" t="shared" si="65" ref="E1896:E1901">C1896+D1896</f>
        <v>837446</v>
      </c>
    </row>
    <row r="1897" spans="1:5" ht="12.75">
      <c r="A1897" s="60"/>
      <c r="B1897" s="55" t="s">
        <v>44</v>
      </c>
      <c r="C1897" s="55">
        <v>518526</v>
      </c>
      <c r="D1897" s="55">
        <v>0</v>
      </c>
      <c r="E1897" s="53">
        <f t="shared" si="65"/>
        <v>518526</v>
      </c>
    </row>
    <row r="1898" spans="1:5" ht="0.75" customHeight="1">
      <c r="A1898" s="56"/>
      <c r="B1898" s="53" t="s">
        <v>45</v>
      </c>
      <c r="C1898" s="53">
        <v>0</v>
      </c>
      <c r="D1898" s="53"/>
      <c r="E1898" s="53">
        <f t="shared" si="65"/>
        <v>0</v>
      </c>
    </row>
    <row r="1899" spans="1:5" ht="12.75">
      <c r="A1899" s="56"/>
      <c r="B1899" s="53" t="s">
        <v>362</v>
      </c>
      <c r="C1899" s="53">
        <v>3100</v>
      </c>
      <c r="D1899" s="53">
        <v>0</v>
      </c>
      <c r="E1899" s="53">
        <f t="shared" si="65"/>
        <v>3100</v>
      </c>
    </row>
    <row r="1900" spans="1:5" ht="0.75" customHeight="1">
      <c r="A1900" s="56"/>
      <c r="B1900" s="53" t="s">
        <v>57</v>
      </c>
      <c r="C1900" s="53">
        <v>0</v>
      </c>
      <c r="D1900" s="53">
        <v>0</v>
      </c>
      <c r="E1900" s="53">
        <f t="shared" si="65"/>
        <v>0</v>
      </c>
    </row>
    <row r="1901" spans="1:5" ht="15.75" customHeight="1">
      <c r="A1901" s="57"/>
      <c r="B1901" s="55" t="s">
        <v>451</v>
      </c>
      <c r="C1901" s="55">
        <v>3000</v>
      </c>
      <c r="D1901" s="55"/>
      <c r="E1901" s="55">
        <f t="shared" si="65"/>
        <v>3000</v>
      </c>
    </row>
    <row r="1902" spans="1:5" ht="31.5" customHeight="1">
      <c r="A1902" s="57"/>
      <c r="B1902" s="54" t="s">
        <v>354</v>
      </c>
      <c r="C1902" s="53"/>
      <c r="D1902" s="53"/>
      <c r="E1902" s="54"/>
    </row>
    <row r="1903" spans="1:5" ht="12.75">
      <c r="A1903" s="57"/>
      <c r="B1903" s="53"/>
      <c r="C1903" s="53"/>
      <c r="D1903" s="53"/>
      <c r="E1903" s="54"/>
    </row>
    <row r="1904" spans="1:5" ht="12.75">
      <c r="A1904" s="57"/>
      <c r="B1904" s="54" t="s">
        <v>58</v>
      </c>
      <c r="C1904" s="54">
        <f>C1905+C1915+C1916+C1917+C1914+C1912+C1910+C1913+C1911+C1909</f>
        <v>2214780</v>
      </c>
      <c r="D1904" s="54">
        <f>D1905+D1915+D1916+D1917+D1914+D1912+D1910+D1913+D1911+D1909</f>
        <v>0</v>
      </c>
      <c r="E1904" s="54">
        <f>E1905+E1915+E1916+E1917+E1914+E1912+E1910+E1913+E1911+E1909</f>
        <v>2214780</v>
      </c>
    </row>
    <row r="1905" spans="1:5" ht="12.75">
      <c r="A1905" s="57"/>
      <c r="B1905" s="53" t="s">
        <v>180</v>
      </c>
      <c r="C1905" s="53">
        <f>C1956+C1935+C2222+C2235+C2209</f>
        <v>2013915</v>
      </c>
      <c r="D1905" s="53">
        <f>D1956+D1935+D2222+D2235+D2209</f>
        <v>0</v>
      </c>
      <c r="E1905" s="53">
        <f>E1956+E1935+E2222+E2235+E2209</f>
        <v>2013915</v>
      </c>
    </row>
    <row r="1906" spans="1:5" s="126" customFormat="1" ht="12.75">
      <c r="A1906" s="57"/>
      <c r="B1906" s="53" t="s">
        <v>277</v>
      </c>
      <c r="C1906" s="53">
        <f>C1905-C1907-C1908</f>
        <v>1783337</v>
      </c>
      <c r="D1906" s="53">
        <f>D1905-D1907-D1908</f>
        <v>230578</v>
      </c>
      <c r="E1906" s="53">
        <f>E1905-E1907-E1908</f>
        <v>2013915</v>
      </c>
    </row>
    <row r="1907" spans="1:5" s="126" customFormat="1" ht="1.5" customHeight="1">
      <c r="A1907" s="57"/>
      <c r="B1907" s="73" t="s">
        <v>234</v>
      </c>
      <c r="C1907" s="53">
        <f>C1958</f>
        <v>0</v>
      </c>
      <c r="D1907" s="53">
        <f>D1958</f>
        <v>0</v>
      </c>
      <c r="E1907" s="53">
        <f>E1958</f>
        <v>0</v>
      </c>
    </row>
    <row r="1908" spans="1:5" s="126" customFormat="1" ht="24.75" customHeight="1">
      <c r="A1908" s="57"/>
      <c r="B1908" s="73" t="s">
        <v>464</v>
      </c>
      <c r="C1908" s="53">
        <f>C1937+C1959</f>
        <v>230578</v>
      </c>
      <c r="D1908" s="53">
        <f>D1937+D1959+D2237</f>
        <v>-230578</v>
      </c>
      <c r="E1908" s="53">
        <f>E1937+E1959+E2237</f>
        <v>0</v>
      </c>
    </row>
    <row r="1909" spans="1:5" s="126" customFormat="1" ht="0.75" customHeight="1">
      <c r="A1909" s="57"/>
      <c r="B1909" s="73" t="s">
        <v>278</v>
      </c>
      <c r="C1909" s="53">
        <f>C1938</f>
        <v>0</v>
      </c>
      <c r="D1909" s="53">
        <f>D1938</f>
        <v>0</v>
      </c>
      <c r="E1909" s="53">
        <f>E1938</f>
        <v>0</v>
      </c>
    </row>
    <row r="1910" spans="1:5" s="126" customFormat="1" ht="25.5">
      <c r="A1910" s="56"/>
      <c r="B1910" s="73" t="s">
        <v>279</v>
      </c>
      <c r="C1910" s="53">
        <f>C1960+C1942</f>
        <v>74768</v>
      </c>
      <c r="D1910" s="53">
        <f>D1960+D1942</f>
        <v>0</v>
      </c>
      <c r="E1910" s="53">
        <f>E1960+E1942</f>
        <v>74768</v>
      </c>
    </row>
    <row r="1911" spans="1:5" s="126" customFormat="1" ht="39" customHeight="1">
      <c r="A1911" s="56"/>
      <c r="B1911" s="73" t="s">
        <v>107</v>
      </c>
      <c r="C1911" s="53">
        <f>C1961+C2238</f>
        <v>8700</v>
      </c>
      <c r="D1911" s="53">
        <f>D1961+D2238</f>
        <v>0</v>
      </c>
      <c r="E1911" s="53">
        <f>E1961+E2238</f>
        <v>8700</v>
      </c>
    </row>
    <row r="1912" spans="1:5" s="126" customFormat="1" ht="12.75">
      <c r="A1912" s="57"/>
      <c r="B1912" s="53" t="s">
        <v>21</v>
      </c>
      <c r="C1912" s="53">
        <f>C1963+C2240</f>
        <v>5640</v>
      </c>
      <c r="D1912" s="53">
        <f>D1963+D2240</f>
        <v>0</v>
      </c>
      <c r="E1912" s="53">
        <f>E1963+E2240</f>
        <v>5640</v>
      </c>
    </row>
    <row r="1913" spans="1:5" s="126" customFormat="1" ht="15.75" customHeight="1">
      <c r="A1913" s="57"/>
      <c r="B1913" s="84" t="s">
        <v>35</v>
      </c>
      <c r="C1913" s="55">
        <f>C1964+C1943+C2243</f>
        <v>9006</v>
      </c>
      <c r="D1913" s="55">
        <f>D1964+D1943+D2243</f>
        <v>0</v>
      </c>
      <c r="E1913" s="55">
        <f>E1964+E1943+E2243</f>
        <v>9006</v>
      </c>
    </row>
    <row r="1914" spans="1:5" s="126" customFormat="1" ht="18" customHeight="1" hidden="1">
      <c r="A1914" s="57"/>
      <c r="B1914" s="53" t="s">
        <v>74</v>
      </c>
      <c r="C1914" s="53">
        <f>C1941+C1965+C2241</f>
        <v>0</v>
      </c>
      <c r="D1914" s="53">
        <f>D1941+D1965+D2241</f>
        <v>0</v>
      </c>
      <c r="E1914" s="53">
        <f>E1941+E1965+E2241</f>
        <v>0</v>
      </c>
    </row>
    <row r="1915" spans="1:5" s="126" customFormat="1" ht="12.75">
      <c r="A1915" s="57"/>
      <c r="B1915" s="53" t="s">
        <v>148</v>
      </c>
      <c r="C1915" s="53">
        <f>C1962+C1939+C2239</f>
        <v>84530</v>
      </c>
      <c r="D1915" s="53">
        <f>D1962+D1939+D2239</f>
        <v>0</v>
      </c>
      <c r="E1915" s="53">
        <f>E1962+E1939+E2239</f>
        <v>84530</v>
      </c>
    </row>
    <row r="1916" spans="1:5" s="126" customFormat="1" ht="15" customHeight="1">
      <c r="A1916" s="57"/>
      <c r="B1916" s="53" t="s">
        <v>102</v>
      </c>
      <c r="C1916" s="53">
        <f>C1966+C1944+C2244+C2211</f>
        <v>11721</v>
      </c>
      <c r="D1916" s="53">
        <f>D1966+D1944+D2244+D2211</f>
        <v>0</v>
      </c>
      <c r="E1916" s="53">
        <f>E1966+E1944+E2244+E2211</f>
        <v>11721</v>
      </c>
    </row>
    <row r="1917" spans="1:5" s="126" customFormat="1" ht="15.75" customHeight="1">
      <c r="A1917" s="57"/>
      <c r="B1917" s="53" t="s">
        <v>66</v>
      </c>
      <c r="C1917" s="53">
        <f>C1967+C1945</f>
        <v>6500</v>
      </c>
      <c r="D1917" s="53">
        <f>D1967+D1945</f>
        <v>0</v>
      </c>
      <c r="E1917" s="53">
        <f>C1917+D1917</f>
        <v>6500</v>
      </c>
    </row>
    <row r="1918" spans="1:5" s="126" customFormat="1" ht="12.75">
      <c r="A1918" s="57"/>
      <c r="B1918" s="53"/>
      <c r="C1918" s="53"/>
      <c r="D1918" s="53"/>
      <c r="E1918" s="54"/>
    </row>
    <row r="1919" spans="1:5" s="126" customFormat="1" ht="12.75">
      <c r="A1919" s="57"/>
      <c r="B1919" s="54" t="s">
        <v>67</v>
      </c>
      <c r="C1919" s="54">
        <f>C1920+C1925+C1927</f>
        <v>2214780</v>
      </c>
      <c r="D1919" s="54">
        <f>D1920+D1925+D1927</f>
        <v>0</v>
      </c>
      <c r="E1919" s="54">
        <f>E1920+E1925+E1927</f>
        <v>2214780</v>
      </c>
    </row>
    <row r="1920" spans="1:5" s="126" customFormat="1" ht="12.75">
      <c r="A1920" s="57"/>
      <c r="B1920" s="53" t="s">
        <v>43</v>
      </c>
      <c r="C1920" s="53">
        <f>C1921+C1923+C1924+C1926+C1929+C1930+C1931+C1928</f>
        <v>2160983</v>
      </c>
      <c r="D1920" s="53">
        <f>D1921+D1923+D1924+D1926+D1929+D1930+D1931+D1928</f>
        <v>0</v>
      </c>
      <c r="E1920" s="53">
        <f>E1921+E1923+E1924+E1926+E1929+E1930+E1931+E1928</f>
        <v>2160983</v>
      </c>
    </row>
    <row r="1921" spans="1:5" s="126" customFormat="1" ht="12.75">
      <c r="A1921" s="57"/>
      <c r="B1921" s="53" t="s">
        <v>487</v>
      </c>
      <c r="C1921" s="53">
        <f aca="true" t="shared" si="66" ref="C1921:E1922">C1949+C1971+C2248+C2216</f>
        <v>2044168</v>
      </c>
      <c r="D1921" s="53">
        <f t="shared" si="66"/>
        <v>0</v>
      </c>
      <c r="E1921" s="53">
        <f t="shared" si="66"/>
        <v>2044168</v>
      </c>
    </row>
    <row r="1922" spans="1:5" s="126" customFormat="1" ht="12.75">
      <c r="A1922" s="57"/>
      <c r="B1922" s="55" t="s">
        <v>44</v>
      </c>
      <c r="C1922" s="53">
        <f t="shared" si="66"/>
        <v>996103</v>
      </c>
      <c r="D1922" s="53">
        <f t="shared" si="66"/>
        <v>0</v>
      </c>
      <c r="E1922" s="53">
        <f t="shared" si="66"/>
        <v>996103</v>
      </c>
    </row>
    <row r="1923" spans="1:5" s="126" customFormat="1" ht="12.75">
      <c r="A1923" s="57"/>
      <c r="B1923" s="53" t="s">
        <v>45</v>
      </c>
      <c r="C1923" s="53">
        <f>C1973+C2227+C2250</f>
        <v>98515</v>
      </c>
      <c r="D1923" s="53">
        <f>D1973+D2227+D2250</f>
        <v>0</v>
      </c>
      <c r="E1923" s="53">
        <f>E1973+E2227+E2250</f>
        <v>98515</v>
      </c>
    </row>
    <row r="1924" spans="1:5" s="126" customFormat="1" ht="3" customHeight="1">
      <c r="A1924" s="57"/>
      <c r="B1924" s="53" t="s">
        <v>47</v>
      </c>
      <c r="C1924" s="53">
        <f>C1974+C2252</f>
        <v>0</v>
      </c>
      <c r="D1924" s="53">
        <f>D1974+D2252</f>
        <v>0</v>
      </c>
      <c r="E1924" s="53">
        <f>E1974+E2252</f>
        <v>0</v>
      </c>
    </row>
    <row r="1925" spans="1:5" s="126" customFormat="1" ht="12.75">
      <c r="A1925" s="57"/>
      <c r="B1925" s="53" t="s">
        <v>57</v>
      </c>
      <c r="C1925" s="53">
        <f>C1951+C1975+C2251+C2218</f>
        <v>52097</v>
      </c>
      <c r="D1925" s="53">
        <f>D1951+D1975+D2251+D2218</f>
        <v>0</v>
      </c>
      <c r="E1925" s="53">
        <f>E1951+E1975+E2251+E2218</f>
        <v>52097</v>
      </c>
    </row>
    <row r="1926" spans="1:5" s="126" customFormat="1" ht="12.75">
      <c r="A1926" s="57"/>
      <c r="B1926" s="73" t="s">
        <v>48</v>
      </c>
      <c r="C1926" s="53">
        <f aca="true" t="shared" si="67" ref="C1926:E1927">C1976</f>
        <v>300</v>
      </c>
      <c r="D1926" s="53">
        <f t="shared" si="67"/>
        <v>0</v>
      </c>
      <c r="E1926" s="53">
        <f t="shared" si="67"/>
        <v>300</v>
      </c>
    </row>
    <row r="1927" spans="1:5" s="126" customFormat="1" ht="24" customHeight="1">
      <c r="A1927" s="57"/>
      <c r="B1927" s="82" t="s">
        <v>489</v>
      </c>
      <c r="C1927" s="55">
        <f t="shared" si="67"/>
        <v>1700</v>
      </c>
      <c r="D1927" s="55">
        <f>D1977</f>
        <v>0</v>
      </c>
      <c r="E1927" s="55">
        <f t="shared" si="67"/>
        <v>1700</v>
      </c>
    </row>
    <row r="1928" spans="1:5" s="126" customFormat="1" ht="1.5" customHeight="1">
      <c r="A1928" s="57"/>
      <c r="B1928" s="73" t="s">
        <v>53</v>
      </c>
      <c r="C1928" s="53">
        <f>C1981</f>
        <v>0</v>
      </c>
      <c r="D1928" s="53">
        <f>D1981</f>
        <v>0</v>
      </c>
      <c r="E1928" s="53">
        <f>E1981</f>
        <v>0</v>
      </c>
    </row>
    <row r="1929" spans="1:5" s="126" customFormat="1" ht="26.25" customHeight="1">
      <c r="A1929" s="57"/>
      <c r="B1929" s="73" t="s">
        <v>54</v>
      </c>
      <c r="C1929" s="53">
        <f aca="true" t="shared" si="68" ref="C1929:E1930">C1978</f>
        <v>18000</v>
      </c>
      <c r="D1929" s="53">
        <f t="shared" si="68"/>
        <v>0</v>
      </c>
      <c r="E1929" s="53">
        <f t="shared" si="68"/>
        <v>18000</v>
      </c>
    </row>
    <row r="1930" spans="1:5" s="126" customFormat="1" ht="15" customHeight="1" hidden="1">
      <c r="A1930" s="57"/>
      <c r="B1930" s="73" t="s">
        <v>197</v>
      </c>
      <c r="C1930" s="53">
        <f t="shared" si="68"/>
        <v>0</v>
      </c>
      <c r="D1930" s="53">
        <f t="shared" si="68"/>
        <v>0</v>
      </c>
      <c r="E1930" s="53">
        <f t="shared" si="68"/>
        <v>0</v>
      </c>
    </row>
    <row r="1931" spans="1:5" s="126" customFormat="1" ht="0.75" customHeight="1">
      <c r="A1931" s="57"/>
      <c r="B1931" s="73" t="s">
        <v>280</v>
      </c>
      <c r="C1931" s="53">
        <f>C1980+C2253</f>
        <v>0</v>
      </c>
      <c r="D1931" s="53">
        <f>D1980+D2253</f>
        <v>0</v>
      </c>
      <c r="E1931" s="53">
        <f>E1980+E2253</f>
        <v>0</v>
      </c>
    </row>
    <row r="1932" spans="1:5" ht="20.25" customHeight="1">
      <c r="A1932" s="263"/>
      <c r="B1932" s="261"/>
      <c r="C1932" s="261"/>
      <c r="D1932" s="261"/>
      <c r="E1932" s="261"/>
    </row>
    <row r="1933" spans="1:5" ht="28.5" customHeight="1">
      <c r="A1933" s="255">
        <v>8.61</v>
      </c>
      <c r="B1933" s="59" t="s">
        <v>490</v>
      </c>
      <c r="C1933" s="53"/>
      <c r="D1933" s="53"/>
      <c r="E1933" s="54"/>
    </row>
    <row r="1934" spans="1:5" ht="12.75">
      <c r="A1934" s="57"/>
      <c r="B1934" s="54" t="s">
        <v>58</v>
      </c>
      <c r="C1934" s="54">
        <f>C1935+C1939+C1940+C1941+C1942+C1944+C1945+C1943+C1938</f>
        <v>382108</v>
      </c>
      <c r="D1934" s="54">
        <f>D1935+D1939+D1940+D1941+D1942+D1944+D1945+D1943+D1938</f>
        <v>0</v>
      </c>
      <c r="E1934" s="54">
        <f>E1935+E1939+E1940+E1941+E1942+E1944+E1945+E1943+E1938</f>
        <v>382108</v>
      </c>
    </row>
    <row r="1935" spans="1:5" ht="12.75">
      <c r="A1935" s="57"/>
      <c r="B1935" s="53" t="s">
        <v>73</v>
      </c>
      <c r="C1935" s="53">
        <f>C1936+C1937</f>
        <v>362983</v>
      </c>
      <c r="D1935" s="53">
        <f>D1936+D1937</f>
        <v>0</v>
      </c>
      <c r="E1935" s="53">
        <f>E1936+E1937</f>
        <v>362983</v>
      </c>
    </row>
    <row r="1936" spans="1:5" ht="12.75">
      <c r="A1936" s="57"/>
      <c r="B1936" s="53" t="s">
        <v>470</v>
      </c>
      <c r="C1936" s="53">
        <v>336405</v>
      </c>
      <c r="D1936" s="53">
        <v>26578</v>
      </c>
      <c r="E1936" s="53">
        <f aca="true" t="shared" si="69" ref="E1936:E1945">C1936+D1936</f>
        <v>362983</v>
      </c>
    </row>
    <row r="1937" spans="1:5" ht="25.5" customHeight="1">
      <c r="A1937" s="57"/>
      <c r="B1937" s="73" t="s">
        <v>464</v>
      </c>
      <c r="C1937" s="53">
        <v>26578</v>
      </c>
      <c r="D1937" s="53">
        <v>-26578</v>
      </c>
      <c r="E1937" s="53">
        <f t="shared" si="69"/>
        <v>0</v>
      </c>
    </row>
    <row r="1938" spans="1:5" ht="26.25" customHeight="1" hidden="1">
      <c r="A1938" s="57"/>
      <c r="B1938" s="73" t="s">
        <v>278</v>
      </c>
      <c r="C1938" s="53"/>
      <c r="D1938" s="53">
        <v>0</v>
      </c>
      <c r="E1938" s="53">
        <f t="shared" si="69"/>
        <v>0</v>
      </c>
    </row>
    <row r="1939" spans="1:5" ht="12.75">
      <c r="A1939" s="57"/>
      <c r="B1939" s="53" t="s">
        <v>26</v>
      </c>
      <c r="C1939" s="53">
        <v>19125</v>
      </c>
      <c r="D1939" s="53">
        <v>0</v>
      </c>
      <c r="E1939" s="53">
        <f t="shared" si="69"/>
        <v>19125</v>
      </c>
    </row>
    <row r="1940" spans="1:5" ht="12.75" hidden="1">
      <c r="A1940" s="57"/>
      <c r="B1940" s="53" t="s">
        <v>281</v>
      </c>
      <c r="C1940" s="53">
        <v>0</v>
      </c>
      <c r="D1940" s="53"/>
      <c r="E1940" s="53">
        <f t="shared" si="69"/>
        <v>0</v>
      </c>
    </row>
    <row r="1941" spans="1:5" ht="12.75" hidden="1">
      <c r="A1941" s="57"/>
      <c r="B1941" s="53" t="s">
        <v>74</v>
      </c>
      <c r="C1941" s="53"/>
      <c r="D1941" s="53"/>
      <c r="E1941" s="53">
        <f t="shared" si="69"/>
        <v>0</v>
      </c>
    </row>
    <row r="1942" spans="1:5" ht="25.5" hidden="1">
      <c r="A1942" s="57"/>
      <c r="B1942" s="73" t="s">
        <v>279</v>
      </c>
      <c r="C1942" s="53">
        <v>0</v>
      </c>
      <c r="D1942" s="53"/>
      <c r="E1942" s="53">
        <f t="shared" si="69"/>
        <v>0</v>
      </c>
    </row>
    <row r="1943" spans="1:5" ht="25.5" hidden="1">
      <c r="A1943" s="57"/>
      <c r="B1943" s="82" t="s">
        <v>19</v>
      </c>
      <c r="C1943" s="53">
        <v>0</v>
      </c>
      <c r="D1943" s="53"/>
      <c r="E1943" s="53">
        <f t="shared" si="69"/>
        <v>0</v>
      </c>
    </row>
    <row r="1944" spans="1:5" ht="1.5" customHeight="1">
      <c r="A1944" s="57"/>
      <c r="B1944" s="53" t="s">
        <v>102</v>
      </c>
      <c r="C1944" s="53">
        <v>0</v>
      </c>
      <c r="D1944" s="53"/>
      <c r="E1944" s="53">
        <f t="shared" si="69"/>
        <v>0</v>
      </c>
    </row>
    <row r="1945" spans="1:5" ht="3" customHeight="1" hidden="1">
      <c r="A1945" s="57"/>
      <c r="B1945" s="53" t="s">
        <v>66</v>
      </c>
      <c r="C1945" s="53">
        <v>0</v>
      </c>
      <c r="D1945" s="53"/>
      <c r="E1945" s="54">
        <f t="shared" si="69"/>
        <v>0</v>
      </c>
    </row>
    <row r="1946" spans="1:5" ht="11.25" customHeight="1">
      <c r="A1946" s="57"/>
      <c r="B1946" s="53"/>
      <c r="C1946" s="53"/>
      <c r="D1946" s="53"/>
      <c r="E1946" s="54"/>
    </row>
    <row r="1947" spans="1:5" ht="12.75">
      <c r="A1947" s="57"/>
      <c r="B1947" s="54" t="s">
        <v>67</v>
      </c>
      <c r="C1947" s="54">
        <f>C1948+C1951</f>
        <v>382108</v>
      </c>
      <c r="D1947" s="54">
        <f>D1948+D1951</f>
        <v>0</v>
      </c>
      <c r="E1947" s="54">
        <f>E1948+E1951</f>
        <v>382108</v>
      </c>
    </row>
    <row r="1948" spans="1:5" ht="12.75">
      <c r="A1948" s="57"/>
      <c r="B1948" s="53" t="s">
        <v>43</v>
      </c>
      <c r="C1948" s="53">
        <f>C1949</f>
        <v>380108</v>
      </c>
      <c r="D1948" s="53">
        <f>D1949</f>
        <v>0</v>
      </c>
      <c r="E1948" s="53">
        <f>E1949</f>
        <v>380108</v>
      </c>
    </row>
    <row r="1949" spans="1:5" ht="12.75">
      <c r="A1949" s="57"/>
      <c r="B1949" s="53" t="s">
        <v>487</v>
      </c>
      <c r="C1949" s="53">
        <v>380108</v>
      </c>
      <c r="D1949" s="53">
        <v>0</v>
      </c>
      <c r="E1949" s="53">
        <f>C1949+D1949</f>
        <v>380108</v>
      </c>
    </row>
    <row r="1950" spans="1:5" ht="12.75">
      <c r="A1950" s="57"/>
      <c r="B1950" s="55" t="s">
        <v>44</v>
      </c>
      <c r="C1950" s="55">
        <v>240298</v>
      </c>
      <c r="D1950" s="55">
        <v>0</v>
      </c>
      <c r="E1950" s="53">
        <f>C1950+D1950</f>
        <v>240298</v>
      </c>
    </row>
    <row r="1951" spans="1:5" ht="11.25" customHeight="1">
      <c r="A1951" s="57"/>
      <c r="B1951" s="53" t="s">
        <v>57</v>
      </c>
      <c r="C1951" s="53">
        <v>2000</v>
      </c>
      <c r="D1951" s="53">
        <v>0</v>
      </c>
      <c r="E1951" s="53">
        <f>C1951+D1951</f>
        <v>2000</v>
      </c>
    </row>
    <row r="1952" spans="1:5" ht="12.75" hidden="1">
      <c r="A1952" s="57"/>
      <c r="B1952" s="53"/>
      <c r="C1952" s="53"/>
      <c r="D1952" s="53"/>
      <c r="E1952" s="54">
        <f>C1952+D1952</f>
        <v>0</v>
      </c>
    </row>
    <row r="1953" spans="1:5" ht="12.75">
      <c r="A1953" s="57"/>
      <c r="B1953" s="53"/>
      <c r="C1953" s="53"/>
      <c r="D1953" s="53"/>
      <c r="E1953" s="54"/>
    </row>
    <row r="1954" spans="1:5" ht="12.75">
      <c r="A1954" s="57" t="s">
        <v>282</v>
      </c>
      <c r="B1954" s="54" t="s">
        <v>283</v>
      </c>
      <c r="C1954" s="54"/>
      <c r="D1954" s="54"/>
      <c r="E1954" s="54"/>
    </row>
    <row r="1955" spans="1:5" ht="12.75">
      <c r="A1955" s="57"/>
      <c r="B1955" s="54" t="s">
        <v>58</v>
      </c>
      <c r="C1955" s="54">
        <f>C1956+C1960+C1962+C1966+C1967+C1965+C1963+C1964+C1961</f>
        <v>1659937</v>
      </c>
      <c r="D1955" s="54">
        <f>D1956+D1960+D1962+D1966+D1967+D1965+D1963+D1964+D1961</f>
        <v>0</v>
      </c>
      <c r="E1955" s="54">
        <f>E1956+E1960+E1962+E1966+E1967+E1965+E1963+E1964+E1961</f>
        <v>1659937</v>
      </c>
    </row>
    <row r="1956" spans="1:5" ht="12.75">
      <c r="A1956" s="57"/>
      <c r="B1956" s="53" t="s">
        <v>180</v>
      </c>
      <c r="C1956" s="53">
        <f>C1984+C2005+C2024+C2116+C2044+C2160+C2173+C2183+C2195+C2065+C2082</f>
        <v>1491600</v>
      </c>
      <c r="D1956" s="53">
        <f>D1984+D2005+D2024+D2116+D2044+D2160+D2173+D2183+D2195+D2065+D2082</f>
        <v>0</v>
      </c>
      <c r="E1956" s="53">
        <f>E1984+E2005+E2024+E2116+E2044+E2160+E2173+E2183+E2195+E2065+E2082</f>
        <v>1491600</v>
      </c>
    </row>
    <row r="1957" spans="1:5" ht="17.25" customHeight="1">
      <c r="A1957" s="57"/>
      <c r="B1957" s="53" t="s">
        <v>193</v>
      </c>
      <c r="C1957" s="53">
        <f>C1956-C1958-C1959</f>
        <v>1287600</v>
      </c>
      <c r="D1957" s="53">
        <f>D1956-D1958-D1959</f>
        <v>187500</v>
      </c>
      <c r="E1957" s="53">
        <f>E1956-E1958-E1959</f>
        <v>1491600</v>
      </c>
    </row>
    <row r="1958" spans="1:5" ht="1.5" customHeight="1">
      <c r="A1958" s="57"/>
      <c r="B1958" s="73" t="s">
        <v>234</v>
      </c>
      <c r="C1958" s="53">
        <f>C2007</f>
        <v>0</v>
      </c>
      <c r="D1958" s="53"/>
      <c r="E1958" s="54">
        <f>C1958+D1958</f>
        <v>0</v>
      </c>
    </row>
    <row r="1959" spans="1:5" ht="25.5" customHeight="1">
      <c r="A1959" s="57"/>
      <c r="B1959" s="73" t="s">
        <v>464</v>
      </c>
      <c r="C1959" s="53">
        <f>C1986+C2008+C2026+C2046+C2118+C2237</f>
        <v>204000</v>
      </c>
      <c r="D1959" s="53">
        <f>D1986+D2008+D2026+D2046+D2118</f>
        <v>-187500</v>
      </c>
      <c r="E1959" s="53">
        <f>E1986+E2008+E2026+E2046+E2118</f>
        <v>0</v>
      </c>
    </row>
    <row r="1960" spans="1:5" ht="27.75" customHeight="1">
      <c r="A1960" s="57"/>
      <c r="B1960" s="73" t="s">
        <v>183</v>
      </c>
      <c r="C1960" s="53">
        <f>C1987+C2009+C2027+C2144+C2119+C2162+C2174</f>
        <v>74768</v>
      </c>
      <c r="D1960" s="53">
        <f>D1987+D2009+D2027+D2144+D2119+D2162+D2174</f>
        <v>0</v>
      </c>
      <c r="E1960" s="53">
        <f>E1987+E2009+E2027+E2144+E2119+E2162+E2174</f>
        <v>74768</v>
      </c>
    </row>
    <row r="1961" spans="1:5" ht="1.5" customHeight="1">
      <c r="A1961" s="57"/>
      <c r="B1961" s="73" t="s">
        <v>107</v>
      </c>
      <c r="C1961" s="53">
        <f>C2049+C2068+C2085+C2102</f>
        <v>0</v>
      </c>
      <c r="D1961" s="53">
        <f>D2049+D2068+D2085+D2102</f>
        <v>0</v>
      </c>
      <c r="E1961" s="53">
        <f>E2049+E2068+E2085+E2102</f>
        <v>0</v>
      </c>
    </row>
    <row r="1962" spans="1:5" ht="15.75" customHeight="1">
      <c r="A1962" s="57"/>
      <c r="B1962" s="53" t="s">
        <v>26</v>
      </c>
      <c r="C1962" s="53">
        <f>C1988+C2010+C2028+C2123+C2048+C2163+C2067+C2084</f>
        <v>61002</v>
      </c>
      <c r="D1962" s="53">
        <f>D1988+D2010+D2028+D2123+D2048+D2163+D2067+D2084</f>
        <v>0</v>
      </c>
      <c r="E1962" s="53">
        <f>E1988+E2010+E2028+E2123+E2048+E2163+E2067+E2084</f>
        <v>61002</v>
      </c>
    </row>
    <row r="1963" spans="1:5" ht="12.75" customHeight="1">
      <c r="A1963" s="57"/>
      <c r="B1963" s="53" t="s">
        <v>221</v>
      </c>
      <c r="C1963" s="53">
        <f>C1990+C2121</f>
        <v>5640</v>
      </c>
      <c r="D1963" s="53">
        <f>D1990+D2121</f>
        <v>0</v>
      </c>
      <c r="E1963" s="53">
        <f>E1990+E2121</f>
        <v>5640</v>
      </c>
    </row>
    <row r="1964" spans="1:5" ht="18.75" customHeight="1">
      <c r="A1964" s="57"/>
      <c r="B1964" s="84" t="s">
        <v>35</v>
      </c>
      <c r="C1964" s="53">
        <f>C1991+C2051+C2011+C2120</f>
        <v>8706</v>
      </c>
      <c r="D1964" s="53">
        <f>D1991+D2051+D2011+D2120</f>
        <v>0</v>
      </c>
      <c r="E1964" s="53">
        <f>E1991+E2051+E2011+E2120</f>
        <v>8706</v>
      </c>
    </row>
    <row r="1965" spans="1:5" ht="18" customHeight="1" hidden="1">
      <c r="A1965" s="57"/>
      <c r="B1965" s="53" t="s">
        <v>74</v>
      </c>
      <c r="C1965" s="53">
        <f>C2030+C2122+C2047</f>
        <v>0</v>
      </c>
      <c r="D1965" s="53">
        <f>D2030+D2122+D2047</f>
        <v>0</v>
      </c>
      <c r="E1965" s="53">
        <f>E2030+E2122+E2047</f>
        <v>0</v>
      </c>
    </row>
    <row r="1966" spans="1:5" ht="19.5" customHeight="1">
      <c r="A1966" s="57"/>
      <c r="B1966" s="53" t="s">
        <v>102</v>
      </c>
      <c r="C1966" s="53">
        <f>C1992+C2031+C2124+C2052+C2146+C2198+C2070+C2087+C2013+C2104</f>
        <v>11721</v>
      </c>
      <c r="D1966" s="53">
        <f>D1992+D2031+D2124+D2052+D2146+D2198+D2070+D2087+D2013+D2104</f>
        <v>0</v>
      </c>
      <c r="E1966" s="53">
        <f>E1992+E2031+E2124+E2052+E2146+E2198+E2070+E2087+E2013+E2104</f>
        <v>11721</v>
      </c>
    </row>
    <row r="1967" spans="1:5" ht="15.75" customHeight="1">
      <c r="A1967" s="57"/>
      <c r="B1967" s="53" t="s">
        <v>66</v>
      </c>
      <c r="C1967" s="53">
        <f>C2125+C2012+C2164+C2053+C2147+C2032+C2197+C2071+C2088</f>
        <v>6500</v>
      </c>
      <c r="D1967" s="53">
        <f>D2125+D2012+D2164+D2053+D2147+D2032+D2197+D2071+D2088</f>
        <v>0</v>
      </c>
      <c r="E1967" s="53">
        <f>E2125+E2012+E2164+E2053+E2147+E2032+E2197+E2071+E2088</f>
        <v>6500</v>
      </c>
    </row>
    <row r="1968" spans="1:5" ht="12.75">
      <c r="A1968" s="263"/>
      <c r="B1968" s="261"/>
      <c r="C1968" s="261"/>
      <c r="D1968" s="261"/>
      <c r="E1968" s="54"/>
    </row>
    <row r="1969" spans="1:5" ht="12.75">
      <c r="A1969" s="57"/>
      <c r="B1969" s="54" t="s">
        <v>67</v>
      </c>
      <c r="C1969" s="54">
        <f>C1970+C1975+C1977</f>
        <v>1659937</v>
      </c>
      <c r="D1969" s="54">
        <f>D1970+D1975+D1977</f>
        <v>0</v>
      </c>
      <c r="E1969" s="54">
        <f>E1970+E1975+E1977</f>
        <v>1659937</v>
      </c>
    </row>
    <row r="1970" spans="1:5" ht="12.75">
      <c r="A1970" s="57"/>
      <c r="B1970" s="53" t="s">
        <v>43</v>
      </c>
      <c r="C1970" s="53">
        <f>C1971+C1973+C1974+C1978+C1979+C1980+C1976+C1981</f>
        <v>1619638</v>
      </c>
      <c r="D1970" s="53">
        <f>D1971+D1973+D1974+D1978+D1979+D1980+D1976+D1981</f>
        <v>0</v>
      </c>
      <c r="E1970" s="53">
        <f>E1971+E1973+E1974+E1978+E1979+E1980+E1976+E1981</f>
        <v>1619638</v>
      </c>
    </row>
    <row r="1971" spans="1:5" ht="12.75">
      <c r="A1971" s="57"/>
      <c r="B1971" s="53" t="s">
        <v>487</v>
      </c>
      <c r="C1971" s="53">
        <f>C1996+C2017+C2036+C2058+C2129+C2151+C2168+C2177+C2202+C2075+C2092+C2109</f>
        <v>1562823</v>
      </c>
      <c r="D1971" s="53">
        <f>D1996+D2017+D2036+D2058+D2129+D2151+D2168+D2177+D2202+D2075+D2092+D2109</f>
        <v>0</v>
      </c>
      <c r="E1971" s="53">
        <f>E1996+E2017+E2036+E2058+E2129+E2151+E2168+E2177+E2202+E2075+E2092+E2109</f>
        <v>1562823</v>
      </c>
    </row>
    <row r="1972" spans="1:5" ht="12.75">
      <c r="A1972" s="57"/>
      <c r="B1972" s="55" t="s">
        <v>44</v>
      </c>
      <c r="C1972" s="53">
        <f>C1997+C2018+C2037+C2059+C2130+C2152+C2179+C2076+C2093+C2110</f>
        <v>702282</v>
      </c>
      <c r="D1972" s="53">
        <f>D1997+D2018+D2037+D2059+D2130+D2152+D2179+D2076+D2093+D2110</f>
        <v>0</v>
      </c>
      <c r="E1972" s="53">
        <f>E1997+E2018+E2037+E2059+E2130+E2152+E2179+E2076+E2093+E2110</f>
        <v>702282</v>
      </c>
    </row>
    <row r="1973" spans="1:5" ht="12.75">
      <c r="A1973" s="57"/>
      <c r="B1973" s="53" t="s">
        <v>45</v>
      </c>
      <c r="C1973" s="53">
        <f>C2131+C2019+C2153+C2169+C2190+C2203+C2038</f>
        <v>38515</v>
      </c>
      <c r="D1973" s="53">
        <f>D2131+D2019+D2153+D2169+D2190+D2203+D2038</f>
        <v>0</v>
      </c>
      <c r="E1973" s="53">
        <f>E2131+E2019+E2153+E2169+E2190+E2203+E2038</f>
        <v>38515</v>
      </c>
    </row>
    <row r="1974" spans="1:5" ht="1.5" customHeight="1">
      <c r="A1974" s="57"/>
      <c r="B1974" s="53" t="s">
        <v>47</v>
      </c>
      <c r="C1974" s="53">
        <f>C2132+C2078+C2094+C2111</f>
        <v>0</v>
      </c>
      <c r="D1974" s="53">
        <f>D2132+D2078+D2094+D2111</f>
        <v>0</v>
      </c>
      <c r="E1974" s="53">
        <f>E2132+E2078+E2094+E2111</f>
        <v>0</v>
      </c>
    </row>
    <row r="1975" spans="1:5" ht="12.75">
      <c r="A1975" s="57"/>
      <c r="B1975" s="53" t="s">
        <v>57</v>
      </c>
      <c r="C1975" s="53">
        <f>C1998+C2020+C2039+C2060+C2154+C2133+C2204+C2077+C2095+C2112</f>
        <v>38599</v>
      </c>
      <c r="D1975" s="53">
        <f>D1998+D2020+D2039+D2060+D2154+D2133+D2204+D2077+D2095+D2112</f>
        <v>0</v>
      </c>
      <c r="E1975" s="53">
        <f>E1998+E2020+E2039+E2060+E2154+E2133+E2204+E2077+E2095+E2112</f>
        <v>38599</v>
      </c>
    </row>
    <row r="1976" spans="1:5" ht="12.75">
      <c r="A1976" s="57"/>
      <c r="B1976" s="73" t="s">
        <v>48</v>
      </c>
      <c r="C1976" s="53">
        <f>C2040+C1999+C2135</f>
        <v>300</v>
      </c>
      <c r="D1976" s="53">
        <f>D2040+D1999+D2135</f>
        <v>0</v>
      </c>
      <c r="E1976" s="53">
        <f>E2040+E1999+E2135</f>
        <v>300</v>
      </c>
    </row>
    <row r="1977" spans="1:5" ht="27" customHeight="1">
      <c r="A1977" s="57"/>
      <c r="B1977" s="82" t="s">
        <v>489</v>
      </c>
      <c r="C1977" s="53">
        <f>C2155+C2134+C2001+C2061</f>
        <v>1700</v>
      </c>
      <c r="D1977" s="53">
        <f>D2155+D2134+D2001+D2061</f>
        <v>0</v>
      </c>
      <c r="E1977" s="53">
        <f>E2155+E2134+E2001+E2061</f>
        <v>1700</v>
      </c>
    </row>
    <row r="1978" spans="1:5" ht="25.5" customHeight="1">
      <c r="A1978" s="57"/>
      <c r="B1978" s="73" t="s">
        <v>54</v>
      </c>
      <c r="C1978" s="53">
        <f>C2137+C2205+C2000+C2191</f>
        <v>18000</v>
      </c>
      <c r="D1978" s="53">
        <f>D2137+D2205+D2000+D2191</f>
        <v>0</v>
      </c>
      <c r="E1978" s="53">
        <f>E2137+E2205+E2000+E2191</f>
        <v>18000</v>
      </c>
    </row>
    <row r="1979" spans="1:5" ht="3" customHeight="1" hidden="1">
      <c r="A1979" s="57"/>
      <c r="B1979" s="82" t="s">
        <v>197</v>
      </c>
      <c r="C1979" s="53">
        <f>C2156</f>
        <v>0</v>
      </c>
      <c r="D1979" s="53"/>
      <c r="E1979" s="53">
        <f>C1979+D1979</f>
        <v>0</v>
      </c>
    </row>
    <row r="1980" spans="1:5" ht="2.25" customHeight="1" hidden="1">
      <c r="A1980" s="57"/>
      <c r="B1980" s="82" t="s">
        <v>280</v>
      </c>
      <c r="C1980" s="53">
        <f>C2138</f>
        <v>0</v>
      </c>
      <c r="D1980" s="53">
        <f>D2138</f>
        <v>0</v>
      </c>
      <c r="E1980" s="53">
        <f>E2138</f>
        <v>0</v>
      </c>
    </row>
    <row r="1981" spans="1:5" ht="0.75" customHeight="1">
      <c r="A1981" s="57"/>
      <c r="B1981" s="82" t="s">
        <v>53</v>
      </c>
      <c r="C1981" s="53">
        <f>C2136</f>
        <v>0</v>
      </c>
      <c r="D1981" s="53">
        <f>D2136</f>
        <v>0</v>
      </c>
      <c r="E1981" s="53">
        <f>E2136</f>
        <v>0</v>
      </c>
    </row>
    <row r="1982" spans="1:5" ht="22.5" customHeight="1">
      <c r="A1982" s="57" t="s">
        <v>284</v>
      </c>
      <c r="B1982" s="54" t="s">
        <v>285</v>
      </c>
      <c r="C1982" s="54"/>
      <c r="D1982" s="54"/>
      <c r="E1982" s="54"/>
    </row>
    <row r="1983" spans="1:5" ht="12.75">
      <c r="A1983" s="57"/>
      <c r="B1983" s="54" t="s">
        <v>58</v>
      </c>
      <c r="C1983" s="54">
        <f>C1984+C1988+C1989+C1992+C1990+C1987+C1991</f>
        <v>440889</v>
      </c>
      <c r="D1983" s="54">
        <f>D1984+D1988+D1989+D1992+D1990+D1987+D1991</f>
        <v>0</v>
      </c>
      <c r="E1983" s="54">
        <f>E1984+E1988+E1989+E1992+E1990+E1987+E1991</f>
        <v>440889</v>
      </c>
    </row>
    <row r="1984" spans="1:5" ht="12.75">
      <c r="A1984" s="57"/>
      <c r="B1984" s="53" t="s">
        <v>73</v>
      </c>
      <c r="C1984" s="53">
        <f>C1985+C1986</f>
        <v>413249</v>
      </c>
      <c r="D1984" s="53">
        <f>D1985+D1986</f>
        <v>0</v>
      </c>
      <c r="E1984" s="53">
        <f>E1985+E1986</f>
        <v>413249</v>
      </c>
    </row>
    <row r="1985" spans="1:5" ht="12.75">
      <c r="A1985" s="57"/>
      <c r="B1985" s="53" t="s">
        <v>193</v>
      </c>
      <c r="C1985" s="53">
        <v>354249</v>
      </c>
      <c r="D1985" s="53">
        <v>59000</v>
      </c>
      <c r="E1985" s="53">
        <f aca="true" t="shared" si="70" ref="E1985:E1992">C1985+D1985</f>
        <v>413249</v>
      </c>
    </row>
    <row r="1986" spans="1:5" ht="24" customHeight="1">
      <c r="A1986" s="57"/>
      <c r="B1986" s="73" t="s">
        <v>464</v>
      </c>
      <c r="C1986" s="53">
        <v>59000</v>
      </c>
      <c r="D1986" s="53">
        <v>-59000</v>
      </c>
      <c r="E1986" s="53">
        <f t="shared" si="70"/>
        <v>0</v>
      </c>
    </row>
    <row r="1987" spans="1:5" ht="27.75" customHeight="1">
      <c r="A1987" s="57"/>
      <c r="B1987" s="73" t="s">
        <v>183</v>
      </c>
      <c r="C1987" s="53">
        <v>19198</v>
      </c>
      <c r="D1987" s="53">
        <v>0</v>
      </c>
      <c r="E1987" s="53">
        <f t="shared" si="70"/>
        <v>19198</v>
      </c>
    </row>
    <row r="1988" spans="1:5" ht="12.75">
      <c r="A1988" s="57"/>
      <c r="B1988" s="53" t="s">
        <v>148</v>
      </c>
      <c r="C1988" s="53">
        <v>2059</v>
      </c>
      <c r="D1988" s="53">
        <v>0</v>
      </c>
      <c r="E1988" s="53">
        <f t="shared" si="70"/>
        <v>2059</v>
      </c>
    </row>
    <row r="1989" spans="1:5" ht="28.5" customHeight="1" hidden="1">
      <c r="A1989" s="57"/>
      <c r="B1989" s="127" t="s">
        <v>222</v>
      </c>
      <c r="C1989" s="53"/>
      <c r="D1989" s="53"/>
      <c r="E1989" s="53">
        <f t="shared" si="70"/>
        <v>0</v>
      </c>
    </row>
    <row r="1990" spans="1:5" ht="12.75">
      <c r="A1990" s="57"/>
      <c r="B1990" s="53" t="s">
        <v>21</v>
      </c>
      <c r="C1990" s="53">
        <v>5640</v>
      </c>
      <c r="D1990" s="53"/>
      <c r="E1990" s="53">
        <f t="shared" si="70"/>
        <v>5640</v>
      </c>
    </row>
    <row r="1991" spans="1:5" ht="15" customHeight="1">
      <c r="A1991" s="57"/>
      <c r="B1991" s="82" t="s">
        <v>35</v>
      </c>
      <c r="C1991" s="53">
        <v>743</v>
      </c>
      <c r="D1991" s="53">
        <v>0</v>
      </c>
      <c r="E1991" s="53">
        <f t="shared" si="70"/>
        <v>743</v>
      </c>
    </row>
    <row r="1992" spans="1:5" ht="0.75" customHeight="1">
      <c r="A1992" s="57"/>
      <c r="B1992" s="53" t="s">
        <v>102</v>
      </c>
      <c r="C1992" s="53"/>
      <c r="D1992" s="53"/>
      <c r="E1992" s="53">
        <f t="shared" si="70"/>
        <v>0</v>
      </c>
    </row>
    <row r="1993" spans="1:5" ht="12.75">
      <c r="A1993" s="57"/>
      <c r="B1993" s="53"/>
      <c r="C1993" s="53"/>
      <c r="D1993" s="53"/>
      <c r="E1993" s="54"/>
    </row>
    <row r="1994" spans="1:5" ht="12.75">
      <c r="A1994" s="57"/>
      <c r="B1994" s="54" t="s">
        <v>75</v>
      </c>
      <c r="C1994" s="54">
        <f>C1995+C1998+C2001</f>
        <v>440889</v>
      </c>
      <c r="D1994" s="54">
        <f>D1995+D1998+D2001</f>
        <v>0</v>
      </c>
      <c r="E1994" s="54">
        <f>E1995+E1998+E2001</f>
        <v>440889</v>
      </c>
    </row>
    <row r="1995" spans="1:5" ht="12.75">
      <c r="A1995" s="57"/>
      <c r="B1995" s="53" t="s">
        <v>43</v>
      </c>
      <c r="C1995" s="53">
        <f>C1996+C2000+C1999</f>
        <v>425889</v>
      </c>
      <c r="D1995" s="53">
        <f>D1996+D2000+D1999</f>
        <v>0</v>
      </c>
      <c r="E1995" s="53">
        <f>E1996+E2000+E1999</f>
        <v>425889</v>
      </c>
    </row>
    <row r="1996" spans="1:5" ht="12.75">
      <c r="A1996" s="57"/>
      <c r="B1996" s="53" t="s">
        <v>487</v>
      </c>
      <c r="C1996" s="53">
        <v>425589</v>
      </c>
      <c r="D1996" s="53">
        <v>0</v>
      </c>
      <c r="E1996" s="53">
        <f aca="true" t="shared" si="71" ref="E1996:E2001">C1996+D1996</f>
        <v>425589</v>
      </c>
    </row>
    <row r="1997" spans="1:5" ht="12.75">
      <c r="A1997" s="57"/>
      <c r="B1997" s="55" t="s">
        <v>44</v>
      </c>
      <c r="C1997" s="55">
        <v>223843</v>
      </c>
      <c r="D1997" s="55">
        <v>0</v>
      </c>
      <c r="E1997" s="53">
        <f t="shared" si="71"/>
        <v>223843</v>
      </c>
    </row>
    <row r="1998" spans="1:5" ht="12.75">
      <c r="A1998" s="57"/>
      <c r="B1998" s="53" t="s">
        <v>57</v>
      </c>
      <c r="C1998" s="53">
        <v>15000</v>
      </c>
      <c r="D1998" s="53">
        <v>0</v>
      </c>
      <c r="E1998" s="53">
        <f t="shared" si="71"/>
        <v>15000</v>
      </c>
    </row>
    <row r="1999" spans="1:5" ht="12.75">
      <c r="A1999" s="57"/>
      <c r="B1999" s="73" t="s">
        <v>488</v>
      </c>
      <c r="C1999" s="53">
        <v>300</v>
      </c>
      <c r="D1999" s="53">
        <v>0</v>
      </c>
      <c r="E1999" s="53">
        <f t="shared" si="71"/>
        <v>300</v>
      </c>
    </row>
    <row r="2000" spans="1:5" ht="25.5" hidden="1">
      <c r="A2000" s="57"/>
      <c r="B2000" s="73" t="s">
        <v>54</v>
      </c>
      <c r="C2000" s="53">
        <v>0</v>
      </c>
      <c r="D2000" s="53"/>
      <c r="E2000" s="53">
        <f t="shared" si="71"/>
        <v>0</v>
      </c>
    </row>
    <row r="2001" spans="1:5" ht="1.5" customHeight="1">
      <c r="A2001" s="57"/>
      <c r="B2001" s="82" t="s">
        <v>393</v>
      </c>
      <c r="C2001" s="53">
        <v>0</v>
      </c>
      <c r="D2001" s="53">
        <v>0</v>
      </c>
      <c r="E2001" s="53">
        <f t="shared" si="71"/>
        <v>0</v>
      </c>
    </row>
    <row r="2002" spans="1:5" ht="12.75">
      <c r="A2002" s="57"/>
      <c r="B2002" s="73"/>
      <c r="C2002" s="53"/>
      <c r="D2002" s="53"/>
      <c r="E2002" s="53"/>
    </row>
    <row r="2003" spans="1:5" ht="12.75">
      <c r="A2003" s="57" t="s">
        <v>286</v>
      </c>
      <c r="B2003" s="54" t="s">
        <v>338</v>
      </c>
      <c r="C2003" s="54"/>
      <c r="D2003" s="54"/>
      <c r="E2003" s="54"/>
    </row>
    <row r="2004" spans="1:5" ht="12.75">
      <c r="A2004" s="57"/>
      <c r="B2004" s="54" t="s">
        <v>58</v>
      </c>
      <c r="C2004" s="54">
        <f>C2005+C2009+C2010+C2012+C2013+C2011</f>
        <v>308493</v>
      </c>
      <c r="D2004" s="54">
        <f>D2005+D2009+D2010+D2012+D2013+D2011</f>
        <v>0</v>
      </c>
      <c r="E2004" s="54">
        <f>E2005+E2009+E2010+E2012+E2013+E2011</f>
        <v>308493</v>
      </c>
    </row>
    <row r="2005" spans="1:5" ht="12.75">
      <c r="A2005" s="57"/>
      <c r="B2005" s="53" t="s">
        <v>73</v>
      </c>
      <c r="C2005" s="53">
        <f>C2006+C2007+C2008</f>
        <v>291293</v>
      </c>
      <c r="D2005" s="53">
        <f>D2006+D2007+D2008</f>
        <v>0</v>
      </c>
      <c r="E2005" s="53">
        <f>E2006+E2007+E2008</f>
        <v>291293</v>
      </c>
    </row>
    <row r="2006" spans="1:5" ht="12.75">
      <c r="A2006" s="57"/>
      <c r="B2006" s="53" t="s">
        <v>193</v>
      </c>
      <c r="C2006" s="53">
        <v>235293</v>
      </c>
      <c r="D2006" s="53">
        <v>56000</v>
      </c>
      <c r="E2006" s="53">
        <f aca="true" t="shared" si="72" ref="E2006:E2013">C2006+D2006</f>
        <v>291293</v>
      </c>
    </row>
    <row r="2007" spans="1:5" ht="26.25" customHeight="1" hidden="1">
      <c r="A2007" s="57"/>
      <c r="B2007" s="73" t="s">
        <v>200</v>
      </c>
      <c r="C2007" s="53">
        <v>0</v>
      </c>
      <c r="D2007" s="53"/>
      <c r="E2007" s="53">
        <f t="shared" si="72"/>
        <v>0</v>
      </c>
    </row>
    <row r="2008" spans="1:5" ht="26.25" customHeight="1">
      <c r="A2008" s="57"/>
      <c r="B2008" s="73" t="s">
        <v>464</v>
      </c>
      <c r="C2008" s="53">
        <v>56000</v>
      </c>
      <c r="D2008" s="53">
        <v>-56000</v>
      </c>
      <c r="E2008" s="53">
        <f t="shared" si="72"/>
        <v>0</v>
      </c>
    </row>
    <row r="2009" spans="1:5" ht="1.5" customHeight="1">
      <c r="A2009" s="57"/>
      <c r="B2009" s="73" t="s">
        <v>173</v>
      </c>
      <c r="C2009" s="53">
        <v>0</v>
      </c>
      <c r="D2009" s="53">
        <v>0</v>
      </c>
      <c r="E2009" s="53">
        <f t="shared" si="72"/>
        <v>0</v>
      </c>
    </row>
    <row r="2010" spans="1:5" ht="17.25" customHeight="1">
      <c r="A2010" s="57"/>
      <c r="B2010" s="53" t="s">
        <v>148</v>
      </c>
      <c r="C2010" s="53">
        <v>14200</v>
      </c>
      <c r="D2010" s="53">
        <v>0</v>
      </c>
      <c r="E2010" s="53">
        <f t="shared" si="72"/>
        <v>14200</v>
      </c>
    </row>
    <row r="2011" spans="1:5" ht="15.75" customHeight="1">
      <c r="A2011" s="57"/>
      <c r="B2011" s="82" t="s">
        <v>35</v>
      </c>
      <c r="C2011" s="53">
        <v>2000</v>
      </c>
      <c r="D2011" s="53">
        <v>0</v>
      </c>
      <c r="E2011" s="53">
        <f t="shared" si="72"/>
        <v>2000</v>
      </c>
    </row>
    <row r="2012" spans="1:5" ht="2.25" customHeight="1">
      <c r="A2012" s="57"/>
      <c r="B2012" s="53" t="s">
        <v>66</v>
      </c>
      <c r="C2012" s="53">
        <v>0</v>
      </c>
      <c r="D2012" s="53">
        <v>0</v>
      </c>
      <c r="E2012" s="53">
        <f t="shared" si="72"/>
        <v>0</v>
      </c>
    </row>
    <row r="2013" spans="1:5" ht="13.5" customHeight="1">
      <c r="A2013" s="57"/>
      <c r="B2013" s="53" t="s">
        <v>102</v>
      </c>
      <c r="C2013" s="53">
        <v>1000</v>
      </c>
      <c r="D2013" s="53"/>
      <c r="E2013" s="53">
        <f t="shared" si="72"/>
        <v>1000</v>
      </c>
    </row>
    <row r="2014" spans="1:5" ht="12.75">
      <c r="A2014" s="57"/>
      <c r="B2014" s="53"/>
      <c r="C2014" s="53"/>
      <c r="D2014" s="53"/>
      <c r="E2014" s="54"/>
    </row>
    <row r="2015" spans="1:5" ht="12.75">
      <c r="A2015" s="57"/>
      <c r="B2015" s="54" t="s">
        <v>75</v>
      </c>
      <c r="C2015" s="54">
        <f>C2016+C2020</f>
        <v>308493</v>
      </c>
      <c r="D2015" s="54">
        <f>D2016+D2020</f>
        <v>0</v>
      </c>
      <c r="E2015" s="54">
        <f>E2016+E2020</f>
        <v>308493</v>
      </c>
    </row>
    <row r="2016" spans="1:5" ht="12.75">
      <c r="A2016" s="57"/>
      <c r="B2016" s="53" t="s">
        <v>43</v>
      </c>
      <c r="C2016" s="53">
        <f>C2017+C2019</f>
        <v>303213</v>
      </c>
      <c r="D2016" s="53">
        <f>D2017+D2019</f>
        <v>0</v>
      </c>
      <c r="E2016" s="53">
        <f>E2017+E2019</f>
        <v>303213</v>
      </c>
    </row>
    <row r="2017" spans="1:5" ht="12.75">
      <c r="A2017" s="57"/>
      <c r="B2017" s="53" t="s">
        <v>487</v>
      </c>
      <c r="C2017" s="53">
        <v>303213</v>
      </c>
      <c r="D2017" s="53">
        <v>0</v>
      </c>
      <c r="E2017" s="53">
        <f>C2017+D2017</f>
        <v>303213</v>
      </c>
    </row>
    <row r="2018" spans="1:5" ht="13.5">
      <c r="A2018" s="63"/>
      <c r="B2018" s="55" t="s">
        <v>44</v>
      </c>
      <c r="C2018" s="55">
        <v>172516</v>
      </c>
      <c r="D2018" s="55">
        <v>0</v>
      </c>
      <c r="E2018" s="53">
        <f>C2018+D2018</f>
        <v>172516</v>
      </c>
    </row>
    <row r="2019" spans="1:5" ht="0.75" customHeight="1">
      <c r="A2019" s="63"/>
      <c r="B2019" s="53" t="s">
        <v>45</v>
      </c>
      <c r="C2019" s="55"/>
      <c r="D2019" s="55"/>
      <c r="E2019" s="53">
        <f>C2019+D2019</f>
        <v>0</v>
      </c>
    </row>
    <row r="2020" spans="1:5" ht="12.75">
      <c r="A2020" s="57"/>
      <c r="B2020" s="53" t="s">
        <v>57</v>
      </c>
      <c r="C2020" s="53">
        <v>5280</v>
      </c>
      <c r="D2020" s="53">
        <v>0</v>
      </c>
      <c r="E2020" s="53">
        <f>C2020+D2020</f>
        <v>5280</v>
      </c>
    </row>
    <row r="2021" spans="1:5" ht="12.75">
      <c r="A2021" s="263"/>
      <c r="B2021" s="53"/>
      <c r="C2021" s="53"/>
      <c r="D2021" s="53"/>
      <c r="E2021" s="54"/>
    </row>
    <row r="2022" spans="1:5" ht="12.75">
      <c r="A2022" s="57" t="s">
        <v>287</v>
      </c>
      <c r="B2022" s="54" t="s">
        <v>288</v>
      </c>
      <c r="C2022" s="53"/>
      <c r="D2022" s="53"/>
      <c r="E2022" s="54"/>
    </row>
    <row r="2023" spans="1:5" ht="12.75">
      <c r="A2023" s="57"/>
      <c r="B2023" s="54" t="s">
        <v>58</v>
      </c>
      <c r="C2023" s="54">
        <f>C2024+C2028+C2029+C2031+C2030+C2032+C2027</f>
        <v>174480</v>
      </c>
      <c r="D2023" s="54">
        <f>D2024+D2028+D2029+D2031+D2030+D2032+D2027</f>
        <v>0</v>
      </c>
      <c r="E2023" s="54">
        <f>E2024+E2028+E2029+E2031+E2030+E2032+E2027</f>
        <v>174480</v>
      </c>
    </row>
    <row r="2024" spans="1:5" ht="12.75">
      <c r="A2024" s="57"/>
      <c r="B2024" s="53" t="s">
        <v>80</v>
      </c>
      <c r="C2024" s="53">
        <f>C2025+C2026</f>
        <v>157759</v>
      </c>
      <c r="D2024" s="53">
        <f>D2025+D2026</f>
        <v>0</v>
      </c>
      <c r="E2024" s="53">
        <f>E2025+E2026</f>
        <v>157759</v>
      </c>
    </row>
    <row r="2025" spans="1:5" ht="12.75">
      <c r="A2025" s="57"/>
      <c r="B2025" s="53" t="s">
        <v>199</v>
      </c>
      <c r="C2025" s="53">
        <v>141259</v>
      </c>
      <c r="D2025" s="53">
        <v>16500</v>
      </c>
      <c r="E2025" s="53">
        <f aca="true" t="shared" si="73" ref="E2025:E2032">C2025+D2025</f>
        <v>157759</v>
      </c>
    </row>
    <row r="2026" spans="1:5" ht="25.5">
      <c r="A2026" s="57"/>
      <c r="B2026" s="73" t="s">
        <v>464</v>
      </c>
      <c r="C2026" s="53">
        <v>16500</v>
      </c>
      <c r="D2026" s="53">
        <v>-16500</v>
      </c>
      <c r="E2026" s="53">
        <f t="shared" si="73"/>
        <v>0</v>
      </c>
    </row>
    <row r="2027" spans="1:5" ht="25.5" customHeight="1" hidden="1">
      <c r="A2027" s="57"/>
      <c r="B2027" s="73" t="s">
        <v>173</v>
      </c>
      <c r="C2027" s="53"/>
      <c r="D2027" s="53"/>
      <c r="E2027" s="53">
        <f t="shared" si="73"/>
        <v>0</v>
      </c>
    </row>
    <row r="2028" spans="1:5" ht="16.5" customHeight="1" hidden="1">
      <c r="A2028" s="57"/>
      <c r="B2028" s="53" t="s">
        <v>148</v>
      </c>
      <c r="C2028" s="53">
        <v>0</v>
      </c>
      <c r="D2028" s="53"/>
      <c r="E2028" s="53">
        <f t="shared" si="73"/>
        <v>0</v>
      </c>
    </row>
    <row r="2029" spans="1:5" ht="17.25" customHeight="1" hidden="1">
      <c r="A2029" s="57"/>
      <c r="B2029" s="127" t="s">
        <v>222</v>
      </c>
      <c r="C2029" s="53">
        <v>0</v>
      </c>
      <c r="D2029" s="53"/>
      <c r="E2029" s="53">
        <f t="shared" si="73"/>
        <v>0</v>
      </c>
    </row>
    <row r="2030" spans="1:5" ht="23.25" customHeight="1" hidden="1">
      <c r="A2030" s="57"/>
      <c r="B2030" s="53" t="s">
        <v>74</v>
      </c>
      <c r="C2030" s="53">
        <v>0</v>
      </c>
      <c r="D2030" s="53"/>
      <c r="E2030" s="53">
        <f t="shared" si="73"/>
        <v>0</v>
      </c>
    </row>
    <row r="2031" spans="1:5" ht="16.5" customHeight="1">
      <c r="A2031" s="57"/>
      <c r="B2031" s="53" t="s">
        <v>102</v>
      </c>
      <c r="C2031" s="53">
        <v>10721</v>
      </c>
      <c r="D2031" s="53"/>
      <c r="E2031" s="53">
        <f t="shared" si="73"/>
        <v>10721</v>
      </c>
    </row>
    <row r="2032" spans="1:5" ht="12" customHeight="1">
      <c r="A2032" s="57"/>
      <c r="B2032" s="53" t="s">
        <v>66</v>
      </c>
      <c r="C2032" s="53">
        <v>6000</v>
      </c>
      <c r="D2032" s="53">
        <v>0</v>
      </c>
      <c r="E2032" s="53">
        <f t="shared" si="73"/>
        <v>6000</v>
      </c>
    </row>
    <row r="2033" spans="1:5" ht="12.75">
      <c r="A2033" s="57"/>
      <c r="B2033" s="53"/>
      <c r="C2033" s="53"/>
      <c r="D2033" s="53"/>
      <c r="E2033" s="54"/>
    </row>
    <row r="2034" spans="1:5" ht="12.75">
      <c r="A2034" s="57"/>
      <c r="B2034" s="54" t="s">
        <v>75</v>
      </c>
      <c r="C2034" s="54">
        <f>C2035+C2039</f>
        <v>174480</v>
      </c>
      <c r="D2034" s="54">
        <f>D2035+D2039</f>
        <v>0</v>
      </c>
      <c r="E2034" s="54">
        <f>E2035+E2039</f>
        <v>174480</v>
      </c>
    </row>
    <row r="2035" spans="1:5" ht="12.75">
      <c r="A2035" s="57"/>
      <c r="B2035" s="53" t="s">
        <v>43</v>
      </c>
      <c r="C2035" s="53">
        <f>C2036+C2040+C2038</f>
        <v>173161</v>
      </c>
      <c r="D2035" s="53">
        <f>D2036+D2040+D2038</f>
        <v>0</v>
      </c>
      <c r="E2035" s="53">
        <f>E2036+E2040+E2038</f>
        <v>173161</v>
      </c>
    </row>
    <row r="2036" spans="1:5" ht="12.75">
      <c r="A2036" s="57"/>
      <c r="B2036" s="53" t="s">
        <v>487</v>
      </c>
      <c r="C2036" s="53">
        <v>165961</v>
      </c>
      <c r="D2036" s="53">
        <v>0</v>
      </c>
      <c r="E2036" s="53">
        <f>C2036+D2036</f>
        <v>165961</v>
      </c>
    </row>
    <row r="2037" spans="1:5" ht="12.75">
      <c r="A2037" s="57"/>
      <c r="B2037" s="55" t="s">
        <v>44</v>
      </c>
      <c r="C2037" s="55">
        <v>63271</v>
      </c>
      <c r="D2037" s="55">
        <v>0</v>
      </c>
      <c r="E2037" s="53">
        <f>C2037+D2037</f>
        <v>63271</v>
      </c>
    </row>
    <row r="2038" spans="1:5" ht="12.75">
      <c r="A2038" s="57"/>
      <c r="B2038" s="53" t="s">
        <v>45</v>
      </c>
      <c r="C2038" s="53">
        <v>7200</v>
      </c>
      <c r="D2038" s="55">
        <v>0</v>
      </c>
      <c r="E2038" s="53">
        <f>C2038+D2038</f>
        <v>7200</v>
      </c>
    </row>
    <row r="2039" spans="1:5" ht="12" customHeight="1">
      <c r="A2039" s="57"/>
      <c r="B2039" s="53" t="s">
        <v>57</v>
      </c>
      <c r="C2039" s="53">
        <v>1319</v>
      </c>
      <c r="D2039" s="53"/>
      <c r="E2039" s="53">
        <f>C2039+D2039</f>
        <v>1319</v>
      </c>
    </row>
    <row r="2040" spans="1:5" ht="2.25" customHeight="1">
      <c r="A2040" s="57"/>
      <c r="B2040" s="73" t="s">
        <v>289</v>
      </c>
      <c r="C2040" s="53">
        <v>0</v>
      </c>
      <c r="D2040" s="53"/>
      <c r="E2040" s="54">
        <f>C2040+D2040</f>
        <v>0</v>
      </c>
    </row>
    <row r="2041" spans="1:5" ht="12.75">
      <c r="A2041" s="57"/>
      <c r="B2041" s="53"/>
      <c r="C2041" s="53"/>
      <c r="D2041" s="53"/>
      <c r="E2041" s="54"/>
    </row>
    <row r="2042" spans="1:5" ht="12.75">
      <c r="A2042" s="57" t="s">
        <v>290</v>
      </c>
      <c r="B2042" s="54" t="s">
        <v>291</v>
      </c>
      <c r="C2042" s="53"/>
      <c r="D2042" s="53"/>
      <c r="E2042" s="54"/>
    </row>
    <row r="2043" spans="1:5" ht="12.75">
      <c r="A2043" s="57"/>
      <c r="B2043" s="54" t="s">
        <v>58</v>
      </c>
      <c r="C2043" s="54">
        <f>C2044+C2048+C2050+C2052+C2047+C2053+C2051+C2049</f>
        <v>380712</v>
      </c>
      <c r="D2043" s="54">
        <f>D2044+D2048+D2050+D2052+D2047+D2053+D2051+D2049</f>
        <v>0</v>
      </c>
      <c r="E2043" s="54">
        <f>E2044+E2048+E2050+E2052+E2047+E2053+E2051+E2049</f>
        <v>380712</v>
      </c>
    </row>
    <row r="2044" spans="1:5" ht="12.75">
      <c r="A2044" s="57"/>
      <c r="B2044" s="53" t="s">
        <v>73</v>
      </c>
      <c r="C2044" s="53">
        <f>C2045+C2046</f>
        <v>330006</v>
      </c>
      <c r="D2044" s="53">
        <f>D2045+D2046</f>
        <v>0</v>
      </c>
      <c r="E2044" s="53">
        <f>E2045+E2046</f>
        <v>330006</v>
      </c>
    </row>
    <row r="2045" spans="1:5" ht="12.75">
      <c r="A2045" s="57"/>
      <c r="B2045" s="53" t="s">
        <v>292</v>
      </c>
      <c r="C2045" s="53">
        <v>274006</v>
      </c>
      <c r="D2045" s="53">
        <v>56000</v>
      </c>
      <c r="E2045" s="53">
        <f aca="true" t="shared" si="74" ref="E2045:E2053">C2045+D2045</f>
        <v>330006</v>
      </c>
    </row>
    <row r="2046" spans="1:5" ht="25.5" customHeight="1">
      <c r="A2046" s="57"/>
      <c r="B2046" s="73" t="s">
        <v>464</v>
      </c>
      <c r="C2046" s="53">
        <v>56000</v>
      </c>
      <c r="D2046" s="53">
        <v>-56000</v>
      </c>
      <c r="E2046" s="53">
        <f t="shared" si="74"/>
        <v>0</v>
      </c>
    </row>
    <row r="2047" spans="1:5" ht="12.75" customHeight="1" hidden="1">
      <c r="A2047" s="57"/>
      <c r="B2047" s="53" t="s">
        <v>74</v>
      </c>
      <c r="C2047" s="53"/>
      <c r="D2047" s="53">
        <v>0</v>
      </c>
      <c r="E2047" s="53">
        <f t="shared" si="74"/>
        <v>0</v>
      </c>
    </row>
    <row r="2048" spans="1:5" ht="18" customHeight="1">
      <c r="A2048" s="57"/>
      <c r="B2048" s="53" t="s">
        <v>26</v>
      </c>
      <c r="C2048" s="53">
        <v>44743</v>
      </c>
      <c r="D2048" s="53">
        <v>0</v>
      </c>
      <c r="E2048" s="53">
        <f t="shared" si="74"/>
        <v>44743</v>
      </c>
    </row>
    <row r="2049" spans="1:5" ht="38.25" hidden="1">
      <c r="A2049" s="57"/>
      <c r="B2049" s="73" t="s">
        <v>107</v>
      </c>
      <c r="C2049" s="53">
        <v>0</v>
      </c>
      <c r="D2049" s="53">
        <v>0</v>
      </c>
      <c r="E2049" s="53">
        <f t="shared" si="74"/>
        <v>0</v>
      </c>
    </row>
    <row r="2050" spans="1:5" ht="13.5" customHeight="1" hidden="1">
      <c r="A2050" s="57"/>
      <c r="B2050" s="53" t="s">
        <v>15</v>
      </c>
      <c r="C2050" s="53">
        <v>0</v>
      </c>
      <c r="D2050" s="53">
        <v>0</v>
      </c>
      <c r="E2050" s="53">
        <f t="shared" si="74"/>
        <v>0</v>
      </c>
    </row>
    <row r="2051" spans="1:5" ht="18" customHeight="1">
      <c r="A2051" s="57"/>
      <c r="B2051" s="82" t="s">
        <v>35</v>
      </c>
      <c r="C2051" s="53">
        <v>5963</v>
      </c>
      <c r="D2051" s="53">
        <v>0</v>
      </c>
      <c r="E2051" s="53">
        <f t="shared" si="74"/>
        <v>5963</v>
      </c>
    </row>
    <row r="2052" spans="1:5" ht="12" customHeight="1" hidden="1">
      <c r="A2052" s="57"/>
      <c r="B2052" s="53" t="s">
        <v>102</v>
      </c>
      <c r="C2052" s="53">
        <v>0</v>
      </c>
      <c r="D2052" s="53"/>
      <c r="E2052" s="53">
        <f t="shared" si="74"/>
        <v>0</v>
      </c>
    </row>
    <row r="2053" spans="1:5" ht="0.75" customHeight="1">
      <c r="A2053" s="57"/>
      <c r="B2053" s="53" t="s">
        <v>66</v>
      </c>
      <c r="C2053" s="53"/>
      <c r="D2053" s="53"/>
      <c r="E2053" s="54">
        <f t="shared" si="74"/>
        <v>0</v>
      </c>
    </row>
    <row r="2054" spans="1:5" ht="12.75">
      <c r="A2054" s="57"/>
      <c r="B2054" s="53"/>
      <c r="C2054" s="53"/>
      <c r="D2054" s="53"/>
      <c r="E2054" s="54"/>
    </row>
    <row r="2055" spans="1:5" ht="0.75" customHeight="1">
      <c r="A2055" s="57"/>
      <c r="B2055" s="53"/>
      <c r="C2055" s="53"/>
      <c r="D2055" s="53"/>
      <c r="E2055" s="54"/>
    </row>
    <row r="2056" spans="1:5" ht="12.75">
      <c r="A2056" s="57"/>
      <c r="B2056" s="54" t="s">
        <v>75</v>
      </c>
      <c r="C2056" s="54">
        <f>C2057+C2060+C2061</f>
        <v>380712</v>
      </c>
      <c r="D2056" s="54">
        <f>D2057+D2060+D2061</f>
        <v>0</v>
      </c>
      <c r="E2056" s="54">
        <f>E2057+E2060+E2061</f>
        <v>380712</v>
      </c>
    </row>
    <row r="2057" spans="1:5" ht="12.75">
      <c r="A2057" s="57"/>
      <c r="B2057" s="53" t="s">
        <v>43</v>
      </c>
      <c r="C2057" s="53">
        <f>C2058</f>
        <v>376712</v>
      </c>
      <c r="D2057" s="53">
        <f>D2058</f>
        <v>0</v>
      </c>
      <c r="E2057" s="53">
        <f>E2058</f>
        <v>376712</v>
      </c>
    </row>
    <row r="2058" spans="1:5" ht="12.75">
      <c r="A2058" s="57"/>
      <c r="B2058" s="53" t="s">
        <v>487</v>
      </c>
      <c r="C2058" s="53">
        <v>376712</v>
      </c>
      <c r="D2058" s="53">
        <v>0</v>
      </c>
      <c r="E2058" s="53">
        <f>C2058+D2058</f>
        <v>376712</v>
      </c>
    </row>
    <row r="2059" spans="1:5" ht="12.75">
      <c r="A2059" s="57"/>
      <c r="B2059" s="55" t="s">
        <v>44</v>
      </c>
      <c r="C2059" s="55">
        <v>221117</v>
      </c>
      <c r="D2059" s="55">
        <v>0</v>
      </c>
      <c r="E2059" s="55">
        <f>C2059+D2059</f>
        <v>221117</v>
      </c>
    </row>
    <row r="2060" spans="1:5" ht="12.75">
      <c r="A2060" s="57"/>
      <c r="B2060" s="53" t="s">
        <v>57</v>
      </c>
      <c r="C2060" s="53">
        <v>4000</v>
      </c>
      <c r="D2060" s="53">
        <v>0</v>
      </c>
      <c r="E2060" s="53">
        <f>C2060+D2060</f>
        <v>4000</v>
      </c>
    </row>
    <row r="2061" spans="1:5" ht="2.25" customHeight="1">
      <c r="A2061" s="57"/>
      <c r="B2061" s="82" t="s">
        <v>393</v>
      </c>
      <c r="C2061" s="53">
        <v>0</v>
      </c>
      <c r="D2061" s="53">
        <v>0</v>
      </c>
      <c r="E2061" s="53">
        <f>C2061+D2061</f>
        <v>0</v>
      </c>
    </row>
    <row r="2062" spans="1:5" ht="12.75">
      <c r="A2062" s="57"/>
      <c r="B2062" s="53"/>
      <c r="C2062" s="53"/>
      <c r="D2062" s="53"/>
      <c r="E2062" s="53"/>
    </row>
    <row r="2063" spans="1:5" ht="12.75" hidden="1">
      <c r="A2063" s="57" t="s">
        <v>293</v>
      </c>
      <c r="B2063" s="54" t="s">
        <v>509</v>
      </c>
      <c r="C2063" s="53"/>
      <c r="D2063" s="53"/>
      <c r="E2063" s="54"/>
    </row>
    <row r="2064" spans="1:5" ht="12.75" hidden="1">
      <c r="A2064" s="57"/>
      <c r="B2064" s="54" t="s">
        <v>58</v>
      </c>
      <c r="C2064" s="54">
        <f>C2065+C2067+C2069+C2070+C2071+C2068</f>
        <v>0</v>
      </c>
      <c r="D2064" s="54">
        <f>D2065+D2067+D2069+D2070+D2071+D2068</f>
        <v>0</v>
      </c>
      <c r="E2064" s="54">
        <f>E2065+E2067+E2069+E2070+E2071+E2068</f>
        <v>0</v>
      </c>
    </row>
    <row r="2065" spans="1:5" ht="12.75" hidden="1">
      <c r="A2065" s="57"/>
      <c r="B2065" s="53" t="s">
        <v>73</v>
      </c>
      <c r="C2065" s="53">
        <f>C2066</f>
        <v>0</v>
      </c>
      <c r="D2065" s="53">
        <f>D2066</f>
        <v>0</v>
      </c>
      <c r="E2065" s="53">
        <f>E2066</f>
        <v>0</v>
      </c>
    </row>
    <row r="2066" spans="1:5" ht="12.75" hidden="1">
      <c r="A2066" s="57"/>
      <c r="B2066" s="53" t="s">
        <v>292</v>
      </c>
      <c r="C2066" s="53">
        <v>0</v>
      </c>
      <c r="D2066" s="53"/>
      <c r="E2066" s="53">
        <f aca="true" t="shared" si="75" ref="E2066:E2071">C2066+D2066</f>
        <v>0</v>
      </c>
    </row>
    <row r="2067" spans="1:5" ht="12.75" hidden="1">
      <c r="A2067" s="57"/>
      <c r="B2067" s="53" t="s">
        <v>77</v>
      </c>
      <c r="C2067" s="53">
        <v>0</v>
      </c>
      <c r="D2067" s="53"/>
      <c r="E2067" s="53">
        <f t="shared" si="75"/>
        <v>0</v>
      </c>
    </row>
    <row r="2068" spans="1:5" ht="38.25" hidden="1">
      <c r="A2068" s="57"/>
      <c r="B2068" s="73" t="s">
        <v>107</v>
      </c>
      <c r="C2068" s="53">
        <v>0</v>
      </c>
      <c r="D2068" s="53"/>
      <c r="E2068" s="53">
        <f t="shared" si="75"/>
        <v>0</v>
      </c>
    </row>
    <row r="2069" spans="1:5" ht="12.75" hidden="1">
      <c r="A2069" s="57"/>
      <c r="B2069" s="53" t="s">
        <v>15</v>
      </c>
      <c r="C2069" s="53">
        <v>0</v>
      </c>
      <c r="D2069" s="53">
        <v>0</v>
      </c>
      <c r="E2069" s="53">
        <f t="shared" si="75"/>
        <v>0</v>
      </c>
    </row>
    <row r="2070" spans="1:5" ht="12.75" hidden="1">
      <c r="A2070" s="57"/>
      <c r="B2070" s="53" t="s">
        <v>102</v>
      </c>
      <c r="C2070" s="53">
        <v>0</v>
      </c>
      <c r="D2070" s="53"/>
      <c r="E2070" s="53">
        <f t="shared" si="75"/>
        <v>0</v>
      </c>
    </row>
    <row r="2071" spans="1:5" ht="12.75" hidden="1">
      <c r="A2071" s="57"/>
      <c r="B2071" s="53" t="s">
        <v>66</v>
      </c>
      <c r="C2071" s="53"/>
      <c r="D2071" s="53"/>
      <c r="E2071" s="54">
        <f t="shared" si="75"/>
        <v>0</v>
      </c>
    </row>
    <row r="2072" spans="1:5" ht="12.75" hidden="1">
      <c r="A2072" s="57"/>
      <c r="B2072" s="53"/>
      <c r="C2072" s="53"/>
      <c r="D2072" s="53"/>
      <c r="E2072" s="54"/>
    </row>
    <row r="2073" spans="1:5" ht="12.75" hidden="1">
      <c r="A2073" s="57"/>
      <c r="B2073" s="54" t="s">
        <v>75</v>
      </c>
      <c r="C2073" s="54">
        <f aca="true" t="shared" si="76" ref="C2073:E2074">C2074+C2077</f>
        <v>0</v>
      </c>
      <c r="D2073" s="54">
        <f t="shared" si="76"/>
        <v>0</v>
      </c>
      <c r="E2073" s="54">
        <f t="shared" si="76"/>
        <v>0</v>
      </c>
    </row>
    <row r="2074" spans="1:5" ht="12.75" hidden="1">
      <c r="A2074" s="57"/>
      <c r="B2074" s="53" t="s">
        <v>43</v>
      </c>
      <c r="C2074" s="53">
        <f t="shared" si="76"/>
        <v>0</v>
      </c>
      <c r="D2074" s="53">
        <f t="shared" si="76"/>
        <v>0</v>
      </c>
      <c r="E2074" s="53">
        <f t="shared" si="76"/>
        <v>0</v>
      </c>
    </row>
    <row r="2075" spans="1:5" ht="12.75" hidden="1">
      <c r="A2075" s="57"/>
      <c r="B2075" s="53" t="s">
        <v>487</v>
      </c>
      <c r="C2075" s="53">
        <v>0</v>
      </c>
      <c r="D2075" s="53">
        <v>0</v>
      </c>
      <c r="E2075" s="53">
        <f>C2075+D2075</f>
        <v>0</v>
      </c>
    </row>
    <row r="2076" spans="1:5" ht="12.75" hidden="1">
      <c r="A2076" s="57"/>
      <c r="B2076" s="55" t="s">
        <v>44</v>
      </c>
      <c r="C2076" s="55">
        <v>0</v>
      </c>
      <c r="D2076" s="55">
        <v>0</v>
      </c>
      <c r="E2076" s="53">
        <f>C2076+D2076</f>
        <v>0</v>
      </c>
    </row>
    <row r="2077" spans="1:5" ht="12.75" hidden="1">
      <c r="A2077" s="57"/>
      <c r="B2077" s="53" t="s">
        <v>57</v>
      </c>
      <c r="C2077" s="53">
        <v>0</v>
      </c>
      <c r="D2077" s="53">
        <v>0</v>
      </c>
      <c r="E2077" s="53">
        <f>C2077+D2077</f>
        <v>0</v>
      </c>
    </row>
    <row r="2078" spans="1:5" ht="25.5" hidden="1">
      <c r="A2078" s="57"/>
      <c r="B2078" s="101" t="s">
        <v>294</v>
      </c>
      <c r="C2078" s="53">
        <v>0</v>
      </c>
      <c r="D2078" s="53">
        <v>0</v>
      </c>
      <c r="E2078" s="53">
        <f>C2078+D2078</f>
        <v>0</v>
      </c>
    </row>
    <row r="2079" spans="1:5" ht="12.75" hidden="1">
      <c r="A2079" s="57"/>
      <c r="B2079" s="53"/>
      <c r="C2079" s="53"/>
      <c r="D2079" s="53"/>
      <c r="E2079" s="53"/>
    </row>
    <row r="2080" spans="1:5" ht="12.75" hidden="1">
      <c r="A2080" s="57" t="s">
        <v>295</v>
      </c>
      <c r="B2080" s="54" t="s">
        <v>510</v>
      </c>
      <c r="C2080" s="53"/>
      <c r="D2080" s="53"/>
      <c r="E2080" s="54"/>
    </row>
    <row r="2081" spans="1:5" ht="12.75" hidden="1">
      <c r="A2081" s="57"/>
      <c r="B2081" s="54" t="s">
        <v>58</v>
      </c>
      <c r="C2081" s="54">
        <f>C2082+C2084+C2086+C2087+C2088+C2085</f>
        <v>0</v>
      </c>
      <c r="D2081" s="54">
        <f>D2082+D2084+D2086+D2087+D2088+D2085</f>
        <v>0</v>
      </c>
      <c r="E2081" s="54">
        <f>E2082+E2084+E2086+E2087+E2088+E2085</f>
        <v>0</v>
      </c>
    </row>
    <row r="2082" spans="1:5" ht="12.75" hidden="1">
      <c r="A2082" s="57"/>
      <c r="B2082" s="53" t="s">
        <v>73</v>
      </c>
      <c r="C2082" s="53">
        <f>C2083</f>
        <v>0</v>
      </c>
      <c r="D2082" s="53">
        <f>D2083</f>
        <v>0</v>
      </c>
      <c r="E2082" s="53">
        <f>E2083</f>
        <v>0</v>
      </c>
    </row>
    <row r="2083" spans="1:5" ht="12.75" hidden="1">
      <c r="A2083" s="57"/>
      <c r="B2083" s="53" t="s">
        <v>292</v>
      </c>
      <c r="C2083" s="53">
        <v>0</v>
      </c>
      <c r="D2083" s="53"/>
      <c r="E2083" s="53">
        <f aca="true" t="shared" si="77" ref="E2083:E2088">C2083+D2083</f>
        <v>0</v>
      </c>
    </row>
    <row r="2084" spans="1:5" ht="12.75" hidden="1">
      <c r="A2084" s="57"/>
      <c r="B2084" s="53" t="s">
        <v>77</v>
      </c>
      <c r="C2084" s="53">
        <v>0</v>
      </c>
      <c r="D2084" s="53"/>
      <c r="E2084" s="53">
        <f t="shared" si="77"/>
        <v>0</v>
      </c>
    </row>
    <row r="2085" spans="1:5" ht="38.25" hidden="1">
      <c r="A2085" s="57"/>
      <c r="B2085" s="73" t="s">
        <v>107</v>
      </c>
      <c r="C2085" s="53">
        <v>0</v>
      </c>
      <c r="D2085" s="53">
        <v>0</v>
      </c>
      <c r="E2085" s="53">
        <f t="shared" si="77"/>
        <v>0</v>
      </c>
    </row>
    <row r="2086" spans="1:5" ht="12.75" hidden="1">
      <c r="A2086" s="57"/>
      <c r="B2086" s="53" t="s">
        <v>15</v>
      </c>
      <c r="C2086" s="53">
        <v>0</v>
      </c>
      <c r="D2086" s="53">
        <v>0</v>
      </c>
      <c r="E2086" s="53">
        <f t="shared" si="77"/>
        <v>0</v>
      </c>
    </row>
    <row r="2087" spans="1:5" ht="12.75" hidden="1">
      <c r="A2087" s="57"/>
      <c r="B2087" s="53" t="s">
        <v>102</v>
      </c>
      <c r="C2087" s="53">
        <v>0</v>
      </c>
      <c r="D2087" s="53"/>
      <c r="E2087" s="53">
        <f t="shared" si="77"/>
        <v>0</v>
      </c>
    </row>
    <row r="2088" spans="1:5" ht="12.75" hidden="1">
      <c r="A2088" s="57"/>
      <c r="B2088" s="53" t="s">
        <v>66</v>
      </c>
      <c r="C2088" s="53"/>
      <c r="D2088" s="53"/>
      <c r="E2088" s="54">
        <f t="shared" si="77"/>
        <v>0</v>
      </c>
    </row>
    <row r="2089" spans="1:5" ht="12.75" hidden="1">
      <c r="A2089" s="57"/>
      <c r="B2089" s="53"/>
      <c r="C2089" s="53"/>
      <c r="D2089" s="53"/>
      <c r="E2089" s="54"/>
    </row>
    <row r="2090" spans="1:5" ht="12.75" hidden="1">
      <c r="A2090" s="57"/>
      <c r="B2090" s="54" t="s">
        <v>75</v>
      </c>
      <c r="C2090" s="54">
        <f>C2091+C2095</f>
        <v>0</v>
      </c>
      <c r="D2090" s="54">
        <f>D2091+D2095</f>
        <v>0</v>
      </c>
      <c r="E2090" s="54">
        <f>E2091+E2095</f>
        <v>0</v>
      </c>
    </row>
    <row r="2091" spans="1:5" ht="12.75" hidden="1">
      <c r="A2091" s="57"/>
      <c r="B2091" s="53" t="s">
        <v>43</v>
      </c>
      <c r="C2091" s="53">
        <f>C2092+C2094</f>
        <v>0</v>
      </c>
      <c r="D2091" s="53">
        <f>D2092+D2094</f>
        <v>0</v>
      </c>
      <c r="E2091" s="53">
        <f>E2092+E2094</f>
        <v>0</v>
      </c>
    </row>
    <row r="2092" spans="1:5" ht="12.75" hidden="1">
      <c r="A2092" s="57"/>
      <c r="B2092" s="53" t="s">
        <v>487</v>
      </c>
      <c r="C2092" s="53">
        <v>0</v>
      </c>
      <c r="D2092" s="53">
        <v>0</v>
      </c>
      <c r="E2092" s="53">
        <f>C2092+D2092</f>
        <v>0</v>
      </c>
    </row>
    <row r="2093" spans="1:5" ht="12.75" hidden="1">
      <c r="A2093" s="57"/>
      <c r="B2093" s="55" t="s">
        <v>44</v>
      </c>
      <c r="C2093" s="55">
        <v>0</v>
      </c>
      <c r="D2093" s="55">
        <v>0</v>
      </c>
      <c r="E2093" s="53">
        <f>C2093+D2093</f>
        <v>0</v>
      </c>
    </row>
    <row r="2094" spans="1:5" ht="12.75" hidden="1">
      <c r="A2094" s="57"/>
      <c r="B2094" s="55" t="s">
        <v>47</v>
      </c>
      <c r="C2094" s="55">
        <v>0</v>
      </c>
      <c r="D2094" s="55">
        <v>0</v>
      </c>
      <c r="E2094" s="53">
        <f>C2094+D2094</f>
        <v>0</v>
      </c>
    </row>
    <row r="2095" spans="1:5" ht="12.75" hidden="1">
      <c r="A2095" s="57"/>
      <c r="B2095" s="53" t="s">
        <v>57</v>
      </c>
      <c r="C2095" s="53">
        <v>0</v>
      </c>
      <c r="D2095" s="53">
        <v>0</v>
      </c>
      <c r="E2095" s="53">
        <f>C2095+D2095</f>
        <v>0</v>
      </c>
    </row>
    <row r="2096" spans="1:5" ht="12.75" hidden="1">
      <c r="A2096" s="57"/>
      <c r="B2096" s="53"/>
      <c r="C2096" s="53"/>
      <c r="D2096" s="53"/>
      <c r="E2096" s="53"/>
    </row>
    <row r="2097" spans="1:5" ht="25.5" hidden="1">
      <c r="A2097" s="57" t="s">
        <v>296</v>
      </c>
      <c r="B2097" s="59" t="s">
        <v>297</v>
      </c>
      <c r="C2097" s="53"/>
      <c r="D2097" s="53"/>
      <c r="E2097" s="54"/>
    </row>
    <row r="2098" spans="1:5" ht="12.75" hidden="1">
      <c r="A2098" s="57"/>
      <c r="B2098" s="54" t="s">
        <v>58</v>
      </c>
      <c r="C2098" s="54">
        <f>C2099+C2101+C2103+C2104+C2105+C2102</f>
        <v>0</v>
      </c>
      <c r="D2098" s="54">
        <f>D2099+D2101+D2103+D2104+D2105+D2102</f>
        <v>0</v>
      </c>
      <c r="E2098" s="54">
        <f>E2099+E2101+E2103+E2104+E2105+E2102</f>
        <v>0</v>
      </c>
    </row>
    <row r="2099" spans="1:5" ht="12.75" hidden="1">
      <c r="A2099" s="57"/>
      <c r="B2099" s="53" t="s">
        <v>73</v>
      </c>
      <c r="C2099" s="53">
        <f>C2100</f>
        <v>0</v>
      </c>
      <c r="D2099" s="53">
        <f>D2100</f>
        <v>0</v>
      </c>
      <c r="E2099" s="53">
        <f>E2100</f>
        <v>0</v>
      </c>
    </row>
    <row r="2100" spans="1:5" ht="12.75" hidden="1">
      <c r="A2100" s="57"/>
      <c r="B2100" s="53" t="s">
        <v>292</v>
      </c>
      <c r="C2100" s="53">
        <v>0</v>
      </c>
      <c r="D2100" s="53"/>
      <c r="E2100" s="53">
        <f aca="true" t="shared" si="78" ref="E2100:E2105">C2100+D2100</f>
        <v>0</v>
      </c>
    </row>
    <row r="2101" spans="1:5" ht="12.75" hidden="1">
      <c r="A2101" s="57"/>
      <c r="B2101" s="53" t="s">
        <v>77</v>
      </c>
      <c r="C2101" s="53">
        <v>0</v>
      </c>
      <c r="D2101" s="53"/>
      <c r="E2101" s="53">
        <f t="shared" si="78"/>
        <v>0</v>
      </c>
    </row>
    <row r="2102" spans="1:5" ht="38.25" hidden="1">
      <c r="A2102" s="57"/>
      <c r="B2102" s="73" t="s">
        <v>107</v>
      </c>
      <c r="C2102" s="53">
        <v>0</v>
      </c>
      <c r="D2102" s="53">
        <v>0</v>
      </c>
      <c r="E2102" s="53">
        <f t="shared" si="78"/>
        <v>0</v>
      </c>
    </row>
    <row r="2103" spans="1:5" ht="12.75" hidden="1">
      <c r="A2103" s="57"/>
      <c r="B2103" s="53" t="s">
        <v>15</v>
      </c>
      <c r="C2103" s="53">
        <v>0</v>
      </c>
      <c r="D2103" s="53">
        <v>0</v>
      </c>
      <c r="E2103" s="53">
        <f t="shared" si="78"/>
        <v>0</v>
      </c>
    </row>
    <row r="2104" spans="1:5" ht="12.75" hidden="1">
      <c r="A2104" s="57"/>
      <c r="B2104" s="53" t="s">
        <v>102</v>
      </c>
      <c r="C2104" s="53">
        <v>0</v>
      </c>
      <c r="D2104" s="53"/>
      <c r="E2104" s="53">
        <f t="shared" si="78"/>
        <v>0</v>
      </c>
    </row>
    <row r="2105" spans="1:5" ht="12.75" hidden="1">
      <c r="A2105" s="57"/>
      <c r="B2105" s="53" t="s">
        <v>66</v>
      </c>
      <c r="C2105" s="53"/>
      <c r="D2105" s="53"/>
      <c r="E2105" s="54">
        <f t="shared" si="78"/>
        <v>0</v>
      </c>
    </row>
    <row r="2106" spans="1:5" ht="12.75" hidden="1">
      <c r="A2106" s="57"/>
      <c r="B2106" s="53"/>
      <c r="C2106" s="53"/>
      <c r="D2106" s="53"/>
      <c r="E2106" s="54"/>
    </row>
    <row r="2107" spans="1:5" ht="12.75" hidden="1">
      <c r="A2107" s="57"/>
      <c r="B2107" s="54" t="s">
        <v>75</v>
      </c>
      <c r="C2107" s="54">
        <f>C2108+C2112</f>
        <v>0</v>
      </c>
      <c r="D2107" s="54">
        <f>D2108+D2112</f>
        <v>0</v>
      </c>
      <c r="E2107" s="54">
        <f>E2108+E2112</f>
        <v>0</v>
      </c>
    </row>
    <row r="2108" spans="1:5" ht="12.75" hidden="1">
      <c r="A2108" s="57"/>
      <c r="B2108" s="53" t="s">
        <v>43</v>
      </c>
      <c r="C2108" s="53">
        <f>C2109+C2111</f>
        <v>0</v>
      </c>
      <c r="D2108" s="53">
        <f>D2109+D2111</f>
        <v>0</v>
      </c>
      <c r="E2108" s="53">
        <f>E2109+E2111</f>
        <v>0</v>
      </c>
    </row>
    <row r="2109" spans="1:5" ht="12.75" hidden="1">
      <c r="A2109" s="57"/>
      <c r="B2109" s="53" t="s">
        <v>487</v>
      </c>
      <c r="C2109" s="53">
        <v>0</v>
      </c>
      <c r="D2109" s="53">
        <v>0</v>
      </c>
      <c r="E2109" s="53">
        <f>C2109+D2109</f>
        <v>0</v>
      </c>
    </row>
    <row r="2110" spans="1:5" ht="12.75" hidden="1">
      <c r="A2110" s="57"/>
      <c r="B2110" s="55" t="s">
        <v>44</v>
      </c>
      <c r="C2110" s="55">
        <v>0</v>
      </c>
      <c r="D2110" s="55">
        <v>0</v>
      </c>
      <c r="E2110" s="53">
        <f>C2110+D2110</f>
        <v>0</v>
      </c>
    </row>
    <row r="2111" spans="1:5" ht="12.75" hidden="1">
      <c r="A2111" s="57"/>
      <c r="B2111" s="53" t="s">
        <v>47</v>
      </c>
      <c r="C2111" s="55">
        <v>0</v>
      </c>
      <c r="D2111" s="55">
        <v>0</v>
      </c>
      <c r="E2111" s="53">
        <f>C2111+D2111</f>
        <v>0</v>
      </c>
    </row>
    <row r="2112" spans="1:5" ht="12.75" hidden="1">
      <c r="A2112" s="57"/>
      <c r="B2112" s="53" t="s">
        <v>57</v>
      </c>
      <c r="C2112" s="53">
        <v>0</v>
      </c>
      <c r="D2112" s="53">
        <v>0</v>
      </c>
      <c r="E2112" s="53">
        <f>C2112+D2112</f>
        <v>0</v>
      </c>
    </row>
    <row r="2113" spans="1:5" ht="0.75" customHeight="1">
      <c r="A2113" s="57"/>
      <c r="B2113" s="53"/>
      <c r="C2113" s="53"/>
      <c r="D2113" s="53"/>
      <c r="E2113" s="53"/>
    </row>
    <row r="2114" spans="1:5" ht="12.75">
      <c r="A2114" s="57" t="s">
        <v>298</v>
      </c>
      <c r="B2114" s="54" t="s">
        <v>299</v>
      </c>
      <c r="C2114" s="54"/>
      <c r="D2114" s="54"/>
      <c r="E2114" s="54"/>
    </row>
    <row r="2115" spans="1:5" ht="12.75">
      <c r="A2115" s="57"/>
      <c r="B2115" s="54" t="s">
        <v>58</v>
      </c>
      <c r="C2115" s="54">
        <f>C2116+C2123+C2120+C2121+C2122+C2124+C2125+C2119</f>
        <v>230793</v>
      </c>
      <c r="D2115" s="54">
        <f>D2116+D2123+D2120+D2121+D2122+D2124+D2125+D2119</f>
        <v>0</v>
      </c>
      <c r="E2115" s="54">
        <f>E2116+E2123+E2120+E2121+E2122+E2124+E2125+E2119</f>
        <v>230793</v>
      </c>
    </row>
    <row r="2116" spans="1:5" ht="12.75">
      <c r="A2116" s="57"/>
      <c r="B2116" s="53" t="s">
        <v>80</v>
      </c>
      <c r="C2116" s="53">
        <f>C2117+C2118</f>
        <v>230293</v>
      </c>
      <c r="D2116" s="53">
        <f>D2117+D2118</f>
        <v>0</v>
      </c>
      <c r="E2116" s="53">
        <f>E2117+E2118</f>
        <v>230293</v>
      </c>
    </row>
    <row r="2117" spans="1:5" ht="16.5" customHeight="1">
      <c r="A2117" s="57"/>
      <c r="B2117" s="53" t="s">
        <v>193</v>
      </c>
      <c r="C2117" s="53">
        <v>230293</v>
      </c>
      <c r="D2117" s="53">
        <v>0</v>
      </c>
      <c r="E2117" s="53">
        <f aca="true" t="shared" si="79" ref="E2117:E2125">C2117+D2117</f>
        <v>230293</v>
      </c>
    </row>
    <row r="2118" spans="1:5" ht="24" customHeight="1" hidden="1">
      <c r="A2118" s="57"/>
      <c r="B2118" s="73" t="s">
        <v>464</v>
      </c>
      <c r="C2118" s="53"/>
      <c r="D2118" s="53"/>
      <c r="E2118" s="53"/>
    </row>
    <row r="2119" spans="1:5" ht="25.5" customHeight="1" hidden="1">
      <c r="A2119" s="263"/>
      <c r="B2119" s="73" t="s">
        <v>173</v>
      </c>
      <c r="C2119" s="53">
        <v>0</v>
      </c>
      <c r="D2119" s="53"/>
      <c r="E2119" s="53">
        <f t="shared" si="79"/>
        <v>0</v>
      </c>
    </row>
    <row r="2120" spans="1:5" ht="17.25" customHeight="1" hidden="1">
      <c r="A2120" s="57"/>
      <c r="B2120" s="140" t="s">
        <v>19</v>
      </c>
      <c r="C2120" s="53">
        <v>0</v>
      </c>
      <c r="D2120" s="53">
        <v>0</v>
      </c>
      <c r="E2120" s="53">
        <f t="shared" si="79"/>
        <v>0</v>
      </c>
    </row>
    <row r="2121" spans="1:5" ht="21" customHeight="1" hidden="1">
      <c r="A2121" s="57"/>
      <c r="B2121" s="127" t="s">
        <v>221</v>
      </c>
      <c r="C2121" s="53"/>
      <c r="D2121" s="53"/>
      <c r="E2121" s="53">
        <f t="shared" si="79"/>
        <v>0</v>
      </c>
    </row>
    <row r="2122" spans="1:5" ht="18.75" customHeight="1" hidden="1">
      <c r="A2122" s="57"/>
      <c r="B2122" s="53" t="s">
        <v>74</v>
      </c>
      <c r="C2122" s="53">
        <v>0</v>
      </c>
      <c r="D2122" s="53"/>
      <c r="E2122" s="53">
        <f t="shared" si="79"/>
        <v>0</v>
      </c>
    </row>
    <row r="2123" spans="1:5" ht="17.25" customHeight="1" hidden="1">
      <c r="A2123" s="57"/>
      <c r="B2123" s="53" t="s">
        <v>148</v>
      </c>
      <c r="C2123" s="53">
        <v>0</v>
      </c>
      <c r="D2123" s="53">
        <v>0</v>
      </c>
      <c r="E2123" s="53">
        <f t="shared" si="79"/>
        <v>0</v>
      </c>
    </row>
    <row r="2124" spans="1:5" ht="12" customHeight="1" hidden="1">
      <c r="A2124" s="57"/>
      <c r="B2124" s="53" t="s">
        <v>159</v>
      </c>
      <c r="C2124" s="53">
        <v>0</v>
      </c>
      <c r="D2124" s="53"/>
      <c r="E2124" s="53">
        <f t="shared" si="79"/>
        <v>0</v>
      </c>
    </row>
    <row r="2125" spans="1:5" ht="16.5" customHeight="1">
      <c r="A2125" s="57"/>
      <c r="B2125" s="53" t="s">
        <v>66</v>
      </c>
      <c r="C2125" s="53">
        <v>500</v>
      </c>
      <c r="D2125" s="53">
        <v>0</v>
      </c>
      <c r="E2125" s="53">
        <f t="shared" si="79"/>
        <v>500</v>
      </c>
    </row>
    <row r="2126" spans="1:5" ht="12.75">
      <c r="A2126" s="57"/>
      <c r="B2126" s="53"/>
      <c r="C2126" s="53"/>
      <c r="D2126" s="53"/>
      <c r="E2126" s="54"/>
    </row>
    <row r="2127" spans="1:5" ht="12.75">
      <c r="A2127" s="57"/>
      <c r="B2127" s="54" t="s">
        <v>75</v>
      </c>
      <c r="C2127" s="54">
        <f>C2128+C2133</f>
        <v>230793</v>
      </c>
      <c r="D2127" s="54">
        <f>D2128+D2133</f>
        <v>0</v>
      </c>
      <c r="E2127" s="54">
        <f>E2128+E2133</f>
        <v>230793</v>
      </c>
    </row>
    <row r="2128" spans="1:5" ht="12.75">
      <c r="A2128" s="57"/>
      <c r="B2128" s="53" t="s">
        <v>43</v>
      </c>
      <c r="C2128" s="53">
        <f>C2129+C2131+C2132+C2134+C2135+C2137+C2136+C2138</f>
        <v>217793</v>
      </c>
      <c r="D2128" s="53">
        <f>D2129+D2131+D2132+D2134+D2135+D2137+D2136+D2138</f>
        <v>0</v>
      </c>
      <c r="E2128" s="53">
        <f>E2129+E2131+E2132+E2134+E2135+E2137+E2136+E2138</f>
        <v>217793</v>
      </c>
    </row>
    <row r="2129" spans="1:5" ht="12.75">
      <c r="A2129" s="57"/>
      <c r="B2129" s="53" t="s">
        <v>487</v>
      </c>
      <c r="C2129" s="53">
        <v>181778</v>
      </c>
      <c r="D2129" s="53">
        <v>0</v>
      </c>
      <c r="E2129" s="53">
        <f aca="true" t="shared" si="80" ref="E2129:E2138">C2129+D2129</f>
        <v>181778</v>
      </c>
    </row>
    <row r="2130" spans="1:5" ht="12.75">
      <c r="A2130" s="57"/>
      <c r="B2130" s="55" t="s">
        <v>44</v>
      </c>
      <c r="C2130" s="55">
        <v>9600</v>
      </c>
      <c r="D2130" s="55">
        <v>0</v>
      </c>
      <c r="E2130" s="53">
        <f t="shared" si="80"/>
        <v>9600</v>
      </c>
    </row>
    <row r="2131" spans="1:5" ht="12.75">
      <c r="A2131" s="57"/>
      <c r="B2131" s="53" t="s">
        <v>45</v>
      </c>
      <c r="C2131" s="53">
        <v>31315</v>
      </c>
      <c r="D2131" s="53">
        <v>0</v>
      </c>
      <c r="E2131" s="53">
        <f t="shared" si="80"/>
        <v>31315</v>
      </c>
    </row>
    <row r="2132" spans="1:5" ht="1.5" customHeight="1">
      <c r="A2132" s="57"/>
      <c r="B2132" s="53" t="s">
        <v>47</v>
      </c>
      <c r="C2132" s="53">
        <v>0</v>
      </c>
      <c r="D2132" s="53">
        <v>0</v>
      </c>
      <c r="E2132" s="53">
        <f t="shared" si="80"/>
        <v>0</v>
      </c>
    </row>
    <row r="2133" spans="1:5" ht="12.75">
      <c r="A2133" s="57"/>
      <c r="B2133" s="53" t="s">
        <v>57</v>
      </c>
      <c r="C2133" s="53">
        <v>13000</v>
      </c>
      <c r="D2133" s="53">
        <v>0</v>
      </c>
      <c r="E2133" s="53">
        <f t="shared" si="80"/>
        <v>13000</v>
      </c>
    </row>
    <row r="2134" spans="1:5" ht="27" customHeight="1">
      <c r="A2134" s="57"/>
      <c r="B2134" s="82" t="s">
        <v>484</v>
      </c>
      <c r="C2134" s="53">
        <v>1700</v>
      </c>
      <c r="D2134" s="53">
        <v>0</v>
      </c>
      <c r="E2134" s="53">
        <f t="shared" si="80"/>
        <v>1700</v>
      </c>
    </row>
    <row r="2135" spans="1:5" ht="45.75" customHeight="1" hidden="1">
      <c r="A2135" s="57"/>
      <c r="B2135" s="73" t="s">
        <v>76</v>
      </c>
      <c r="C2135" s="53">
        <v>0</v>
      </c>
      <c r="D2135" s="53">
        <v>0</v>
      </c>
      <c r="E2135" s="53">
        <f t="shared" si="80"/>
        <v>0</v>
      </c>
    </row>
    <row r="2136" spans="1:5" ht="70.5" customHeight="1" hidden="1">
      <c r="A2136" s="57"/>
      <c r="B2136" s="82" t="s">
        <v>53</v>
      </c>
      <c r="C2136" s="53">
        <v>0</v>
      </c>
      <c r="D2136" s="53">
        <v>0</v>
      </c>
      <c r="E2136" s="53">
        <f t="shared" si="80"/>
        <v>0</v>
      </c>
    </row>
    <row r="2137" spans="1:5" ht="23.25" customHeight="1">
      <c r="A2137" s="57"/>
      <c r="B2137" s="73" t="s">
        <v>300</v>
      </c>
      <c r="C2137" s="53">
        <v>3000</v>
      </c>
      <c r="D2137" s="53">
        <v>0</v>
      </c>
      <c r="E2137" s="53">
        <f t="shared" si="80"/>
        <v>3000</v>
      </c>
    </row>
    <row r="2138" spans="1:5" ht="52.5" customHeight="1" hidden="1">
      <c r="A2138" s="57"/>
      <c r="B2138" s="82" t="s">
        <v>280</v>
      </c>
      <c r="C2138" s="53">
        <v>0</v>
      </c>
      <c r="D2138" s="53">
        <v>0</v>
      </c>
      <c r="E2138" s="53">
        <f t="shared" si="80"/>
        <v>0</v>
      </c>
    </row>
    <row r="2139" spans="1:5" ht="12.75" customHeight="1">
      <c r="A2139" s="57"/>
      <c r="B2139" s="53"/>
      <c r="C2139" s="53"/>
      <c r="D2139" s="53"/>
      <c r="E2139" s="54"/>
    </row>
    <row r="2140" spans="1:5" ht="38.25">
      <c r="A2140" s="114" t="s">
        <v>191</v>
      </c>
      <c r="B2140" s="59" t="s">
        <v>301</v>
      </c>
      <c r="C2140" s="54"/>
      <c r="D2140" s="54"/>
      <c r="E2140" s="54"/>
    </row>
    <row r="2141" spans="1:5" ht="12.75">
      <c r="A2141" s="57"/>
      <c r="B2141" s="54" t="s">
        <v>58</v>
      </c>
      <c r="C2141" s="54">
        <f>C2142+C2144+C2145+C2146+C2147</f>
        <v>9816</v>
      </c>
      <c r="D2141" s="54">
        <f>D2142+D2144+D2145+D2146+D2147</f>
        <v>0</v>
      </c>
      <c r="E2141" s="54">
        <f>E2142+E2144+E2145+E2146+E2147</f>
        <v>9816</v>
      </c>
    </row>
    <row r="2142" spans="1:5" ht="2.25" customHeight="1">
      <c r="A2142" s="57"/>
      <c r="B2142" s="53" t="s">
        <v>180</v>
      </c>
      <c r="C2142" s="53">
        <f>C2143</f>
        <v>0</v>
      </c>
      <c r="D2142" s="53"/>
      <c r="E2142" s="54">
        <f aca="true" t="shared" si="81" ref="E2142:E2147">C2142+D2142</f>
        <v>0</v>
      </c>
    </row>
    <row r="2143" spans="1:5" ht="12.75" hidden="1">
      <c r="A2143" s="57"/>
      <c r="B2143" s="53" t="s">
        <v>193</v>
      </c>
      <c r="C2143" s="53">
        <v>0</v>
      </c>
      <c r="D2143" s="53"/>
      <c r="E2143" s="54">
        <f t="shared" si="81"/>
        <v>0</v>
      </c>
    </row>
    <row r="2144" spans="1:5" ht="25.5">
      <c r="A2144" s="57"/>
      <c r="B2144" s="73" t="s">
        <v>183</v>
      </c>
      <c r="C2144" s="53">
        <v>9816</v>
      </c>
      <c r="D2144" s="53">
        <v>0</v>
      </c>
      <c r="E2144" s="53">
        <f t="shared" si="81"/>
        <v>9816</v>
      </c>
    </row>
    <row r="2145" spans="1:5" ht="25.5" hidden="1">
      <c r="A2145" s="57"/>
      <c r="B2145" s="127" t="s">
        <v>222</v>
      </c>
      <c r="C2145" s="53"/>
      <c r="D2145" s="53"/>
      <c r="E2145" s="54">
        <f t="shared" si="81"/>
        <v>0</v>
      </c>
    </row>
    <row r="2146" spans="1:5" ht="12.75" hidden="1">
      <c r="A2146" s="57"/>
      <c r="B2146" s="53" t="s">
        <v>159</v>
      </c>
      <c r="C2146" s="53">
        <v>0</v>
      </c>
      <c r="D2146" s="53"/>
      <c r="E2146" s="54">
        <f t="shared" si="81"/>
        <v>0</v>
      </c>
    </row>
    <row r="2147" spans="1:5" ht="12.75" hidden="1">
      <c r="A2147" s="57"/>
      <c r="B2147" s="53" t="s">
        <v>66</v>
      </c>
      <c r="C2147" s="53"/>
      <c r="D2147" s="53"/>
      <c r="E2147" s="54">
        <f t="shared" si="81"/>
        <v>0</v>
      </c>
    </row>
    <row r="2148" spans="1:5" ht="12.75">
      <c r="A2148" s="57"/>
      <c r="B2148" s="53"/>
      <c r="C2148" s="53"/>
      <c r="D2148" s="53"/>
      <c r="E2148" s="54"/>
    </row>
    <row r="2149" spans="1:5" ht="12.75">
      <c r="A2149" s="57"/>
      <c r="B2149" s="54" t="s">
        <v>75</v>
      </c>
      <c r="C2149" s="54">
        <f>C2150+C2154+C2155+C2156</f>
        <v>9816</v>
      </c>
      <c r="D2149" s="54">
        <f>D2150+D2154+D2155+D2156</f>
        <v>0</v>
      </c>
      <c r="E2149" s="54">
        <f>E2150+E2154+E2155+E2156</f>
        <v>9816</v>
      </c>
    </row>
    <row r="2150" spans="1:5" ht="12.75">
      <c r="A2150" s="57"/>
      <c r="B2150" s="53" t="s">
        <v>43</v>
      </c>
      <c r="C2150" s="53">
        <f>C2151+C2153</f>
        <v>9816</v>
      </c>
      <c r="D2150" s="53">
        <f>D2151+D2153</f>
        <v>0</v>
      </c>
      <c r="E2150" s="53">
        <f>E2151+E2153</f>
        <v>9816</v>
      </c>
    </row>
    <row r="2151" spans="1:5" ht="12.75">
      <c r="A2151" s="57"/>
      <c r="B2151" s="53" t="s">
        <v>487</v>
      </c>
      <c r="C2151" s="53">
        <f>9816</f>
        <v>9816</v>
      </c>
      <c r="D2151" s="53">
        <v>0</v>
      </c>
      <c r="E2151" s="53">
        <f aca="true" t="shared" si="82" ref="E2151:E2156">C2151+D2151</f>
        <v>9816</v>
      </c>
    </row>
    <row r="2152" spans="1:5" ht="13.5">
      <c r="A2152" s="63"/>
      <c r="B2152" s="55" t="s">
        <v>44</v>
      </c>
      <c r="C2152" s="55">
        <v>7966</v>
      </c>
      <c r="D2152" s="55">
        <v>0</v>
      </c>
      <c r="E2152" s="53">
        <f t="shared" si="82"/>
        <v>7966</v>
      </c>
    </row>
    <row r="2153" spans="1:5" ht="32.25" customHeight="1" hidden="1">
      <c r="A2153" s="63"/>
      <c r="B2153" s="53" t="s">
        <v>45</v>
      </c>
      <c r="C2153" s="55">
        <v>0</v>
      </c>
      <c r="D2153" s="55"/>
      <c r="E2153" s="54">
        <f t="shared" si="82"/>
        <v>0</v>
      </c>
    </row>
    <row r="2154" spans="1:5" ht="32.25" customHeight="1" hidden="1">
      <c r="A2154" s="63"/>
      <c r="B2154" s="53" t="s">
        <v>57</v>
      </c>
      <c r="C2154" s="53"/>
      <c r="D2154" s="53"/>
      <c r="E2154" s="54">
        <f t="shared" si="82"/>
        <v>0</v>
      </c>
    </row>
    <row r="2155" spans="1:5" ht="32.25" customHeight="1" hidden="1">
      <c r="A2155" s="63"/>
      <c r="B2155" s="82" t="s">
        <v>19</v>
      </c>
      <c r="C2155" s="53">
        <v>0</v>
      </c>
      <c r="D2155" s="53"/>
      <c r="E2155" s="54">
        <f t="shared" si="82"/>
        <v>0</v>
      </c>
    </row>
    <row r="2156" spans="1:5" ht="32.25" customHeight="1" hidden="1">
      <c r="A2156" s="63"/>
      <c r="B2156" s="82" t="s">
        <v>197</v>
      </c>
      <c r="C2156" s="53">
        <v>0</v>
      </c>
      <c r="D2156" s="53"/>
      <c r="E2156" s="54">
        <f t="shared" si="82"/>
        <v>0</v>
      </c>
    </row>
    <row r="2157" spans="1:5" ht="3" customHeight="1">
      <c r="A2157" s="57"/>
      <c r="B2157" s="53"/>
      <c r="C2157" s="53"/>
      <c r="D2157" s="53"/>
      <c r="E2157" s="54"/>
    </row>
    <row r="2158" spans="1:5" ht="12.75" hidden="1">
      <c r="A2158" s="57" t="s">
        <v>302</v>
      </c>
      <c r="B2158" s="54" t="s">
        <v>303</v>
      </c>
      <c r="C2158" s="53"/>
      <c r="D2158" s="53"/>
      <c r="E2158" s="54"/>
    </row>
    <row r="2159" spans="1:5" ht="12.75" hidden="1">
      <c r="A2159" s="57"/>
      <c r="B2159" s="54" t="s">
        <v>58</v>
      </c>
      <c r="C2159" s="54">
        <f>C2160+C2163+C2164+C2162</f>
        <v>0</v>
      </c>
      <c r="D2159" s="54">
        <f>D2160+D2163+D2164+D2162</f>
        <v>0</v>
      </c>
      <c r="E2159" s="54">
        <f>E2160+E2163+E2164+E2162</f>
        <v>0</v>
      </c>
    </row>
    <row r="2160" spans="1:5" ht="12.75" hidden="1">
      <c r="A2160" s="57"/>
      <c r="B2160" s="53" t="s">
        <v>73</v>
      </c>
      <c r="C2160" s="53">
        <f>C2161</f>
        <v>0</v>
      </c>
      <c r="D2160" s="53">
        <f>D2161</f>
        <v>0</v>
      </c>
      <c r="E2160" s="53">
        <f>E2161</f>
        <v>0</v>
      </c>
    </row>
    <row r="2161" spans="1:5" ht="12.75" hidden="1">
      <c r="A2161" s="57"/>
      <c r="B2161" s="53" t="s">
        <v>277</v>
      </c>
      <c r="C2161" s="53">
        <v>0</v>
      </c>
      <c r="D2161" s="53"/>
      <c r="E2161" s="53">
        <f>C2161+D2161</f>
        <v>0</v>
      </c>
    </row>
    <row r="2162" spans="1:5" ht="25.5" hidden="1">
      <c r="A2162" s="57"/>
      <c r="B2162" s="73" t="s">
        <v>173</v>
      </c>
      <c r="C2162" s="53"/>
      <c r="D2162" s="53"/>
      <c r="E2162" s="54">
        <f>C2162+D2162</f>
        <v>0</v>
      </c>
    </row>
    <row r="2163" spans="1:5" ht="12.75" hidden="1">
      <c r="A2163" s="57"/>
      <c r="B2163" s="53" t="s">
        <v>101</v>
      </c>
      <c r="C2163" s="53">
        <v>0</v>
      </c>
      <c r="D2163" s="53"/>
      <c r="E2163" s="54">
        <f>C2163+D2163</f>
        <v>0</v>
      </c>
    </row>
    <row r="2164" spans="1:5" ht="12.75" hidden="1">
      <c r="A2164" s="57"/>
      <c r="B2164" s="53" t="s">
        <v>66</v>
      </c>
      <c r="C2164" s="53">
        <v>0</v>
      </c>
      <c r="D2164" s="53"/>
      <c r="E2164" s="54">
        <f>C2164+D2164</f>
        <v>0</v>
      </c>
    </row>
    <row r="2165" spans="1:5" ht="12.75" hidden="1">
      <c r="A2165" s="57"/>
      <c r="B2165" s="53"/>
      <c r="C2165" s="53"/>
      <c r="D2165" s="53"/>
      <c r="E2165" s="54"/>
    </row>
    <row r="2166" spans="1:5" ht="12.75" hidden="1">
      <c r="A2166" s="57"/>
      <c r="B2166" s="54" t="s">
        <v>75</v>
      </c>
      <c r="C2166" s="54">
        <f>C2167</f>
        <v>0</v>
      </c>
      <c r="D2166" s="54">
        <f>D2167</f>
        <v>0</v>
      </c>
      <c r="E2166" s="54">
        <f>E2167</f>
        <v>0</v>
      </c>
    </row>
    <row r="2167" spans="1:5" ht="12.75" hidden="1">
      <c r="A2167" s="57"/>
      <c r="B2167" s="53" t="s">
        <v>43</v>
      </c>
      <c r="C2167" s="53">
        <f>C2169</f>
        <v>0</v>
      </c>
      <c r="D2167" s="53">
        <f>D2169</f>
        <v>0</v>
      </c>
      <c r="E2167" s="53">
        <f>E2169</f>
        <v>0</v>
      </c>
    </row>
    <row r="2168" spans="1:5" ht="12.75" hidden="1">
      <c r="A2168" s="57"/>
      <c r="B2168" s="53" t="s">
        <v>487</v>
      </c>
      <c r="C2168" s="53">
        <v>0</v>
      </c>
      <c r="D2168" s="53"/>
      <c r="E2168" s="54">
        <f>C2168+D2168</f>
        <v>0</v>
      </c>
    </row>
    <row r="2169" spans="1:5" ht="13.5" hidden="1">
      <c r="A2169" s="63"/>
      <c r="B2169" s="53" t="s">
        <v>45</v>
      </c>
      <c r="C2169" s="53">
        <v>0</v>
      </c>
      <c r="D2169" s="53"/>
      <c r="E2169" s="53">
        <f>C2169+D2169</f>
        <v>0</v>
      </c>
    </row>
    <row r="2170" spans="1:5" ht="13.5">
      <c r="A2170" s="63"/>
      <c r="B2170" s="82"/>
      <c r="C2170" s="55"/>
      <c r="D2170" s="55"/>
      <c r="E2170" s="55"/>
    </row>
    <row r="2171" spans="1:5" ht="12.75">
      <c r="A2171" s="57" t="s">
        <v>304</v>
      </c>
      <c r="B2171" s="59" t="s">
        <v>305</v>
      </c>
      <c r="C2171" s="53"/>
      <c r="D2171" s="53"/>
      <c r="E2171" s="54"/>
    </row>
    <row r="2172" spans="1:5" ht="13.5">
      <c r="A2172" s="63"/>
      <c r="B2172" s="54" t="s">
        <v>58</v>
      </c>
      <c r="C2172" s="54">
        <f>C2173+C2174</f>
        <v>99754</v>
      </c>
      <c r="D2172" s="54">
        <f>D2173+D2174</f>
        <v>0</v>
      </c>
      <c r="E2172" s="54">
        <f>E2173+E2174</f>
        <v>99754</v>
      </c>
    </row>
    <row r="2173" spans="1:5" ht="13.5">
      <c r="A2173" s="63"/>
      <c r="B2173" s="53" t="s">
        <v>90</v>
      </c>
      <c r="C2173" s="53">
        <v>54000</v>
      </c>
      <c r="D2173" s="53">
        <v>0</v>
      </c>
      <c r="E2173" s="53">
        <f>C2173+D2173</f>
        <v>54000</v>
      </c>
    </row>
    <row r="2174" spans="1:5" ht="24.75" customHeight="1">
      <c r="A2174" s="63"/>
      <c r="B2174" s="134" t="s">
        <v>183</v>
      </c>
      <c r="C2174" s="53">
        <v>45754</v>
      </c>
      <c r="D2174" s="53">
        <v>0</v>
      </c>
      <c r="E2174" s="53">
        <f>C2174+D2174</f>
        <v>45754</v>
      </c>
    </row>
    <row r="2175" spans="1:5" ht="13.5">
      <c r="A2175" s="63"/>
      <c r="B2175" s="134"/>
      <c r="C2175" s="53"/>
      <c r="D2175" s="53"/>
      <c r="E2175" s="53"/>
    </row>
    <row r="2176" spans="1:5" ht="13.5">
      <c r="A2176" s="63"/>
      <c r="B2176" s="54" t="s">
        <v>75</v>
      </c>
      <c r="C2176" s="54">
        <f aca="true" t="shared" si="83" ref="C2176:E2177">C2177</f>
        <v>99754</v>
      </c>
      <c r="D2176" s="54">
        <f t="shared" si="83"/>
        <v>0</v>
      </c>
      <c r="E2176" s="54">
        <f t="shared" si="83"/>
        <v>99754</v>
      </c>
    </row>
    <row r="2177" spans="1:5" ht="12.75">
      <c r="A2177" s="57"/>
      <c r="B2177" s="53" t="s">
        <v>43</v>
      </c>
      <c r="C2177" s="53">
        <f t="shared" si="83"/>
        <v>99754</v>
      </c>
      <c r="D2177" s="53">
        <f t="shared" si="83"/>
        <v>0</v>
      </c>
      <c r="E2177" s="53">
        <f t="shared" si="83"/>
        <v>99754</v>
      </c>
    </row>
    <row r="2178" spans="1:5" ht="12.75">
      <c r="A2178" s="115"/>
      <c r="B2178" s="53" t="s">
        <v>487</v>
      </c>
      <c r="C2178" s="53">
        <v>99754</v>
      </c>
      <c r="D2178" s="53">
        <v>0</v>
      </c>
      <c r="E2178" s="53">
        <f>C2178+D2178</f>
        <v>99754</v>
      </c>
    </row>
    <row r="2179" spans="1:5" ht="12.75">
      <c r="A2179" s="115"/>
      <c r="B2179" s="55" t="s">
        <v>44</v>
      </c>
      <c r="C2179" s="53">
        <v>3969</v>
      </c>
      <c r="D2179" s="53">
        <v>0</v>
      </c>
      <c r="E2179" s="53">
        <f>C2179+D2179</f>
        <v>3969</v>
      </c>
    </row>
    <row r="2180" spans="1:5" ht="12.75" customHeight="1">
      <c r="A2180" s="115"/>
      <c r="B2180" s="55"/>
      <c r="C2180" s="53"/>
      <c r="D2180" s="53"/>
      <c r="E2180" s="53"/>
    </row>
    <row r="2181" spans="1:5" ht="12.75" hidden="1">
      <c r="A2181" s="57" t="s">
        <v>306</v>
      </c>
      <c r="B2181" s="54" t="s">
        <v>307</v>
      </c>
      <c r="C2181" s="53"/>
      <c r="D2181" s="53"/>
      <c r="E2181" s="54"/>
    </row>
    <row r="2182" spans="1:5" ht="12.75" hidden="1">
      <c r="A2182" s="57"/>
      <c r="B2182" s="54" t="s">
        <v>58</v>
      </c>
      <c r="C2182" s="54">
        <f>C2183+C2184+C2185</f>
        <v>0</v>
      </c>
      <c r="D2182" s="54">
        <f>D2183+D2184+D2185</f>
        <v>0</v>
      </c>
      <c r="E2182" s="54">
        <f>E2183+E2184+E2185</f>
        <v>0</v>
      </c>
    </row>
    <row r="2183" spans="1:5" ht="12.75" hidden="1">
      <c r="A2183" s="57"/>
      <c r="B2183" s="53" t="s">
        <v>92</v>
      </c>
      <c r="C2183" s="53">
        <v>0</v>
      </c>
      <c r="D2183" s="53">
        <v>0</v>
      </c>
      <c r="E2183" s="53">
        <f>C2183+D2183</f>
        <v>0</v>
      </c>
    </row>
    <row r="2184" spans="1:5" ht="12.75" hidden="1">
      <c r="A2184" s="57"/>
      <c r="B2184" s="53" t="s">
        <v>163</v>
      </c>
      <c r="C2184" s="53">
        <v>0</v>
      </c>
      <c r="D2184" s="53"/>
      <c r="E2184" s="54">
        <f>C2184+D2184</f>
        <v>0</v>
      </c>
    </row>
    <row r="2185" spans="1:5" ht="12.75" hidden="1">
      <c r="A2185" s="57"/>
      <c r="B2185" s="53" t="s">
        <v>66</v>
      </c>
      <c r="C2185" s="53"/>
      <c r="D2185" s="53"/>
      <c r="E2185" s="54">
        <f>C2185+D2185</f>
        <v>0</v>
      </c>
    </row>
    <row r="2186" spans="1:5" ht="12.75" hidden="1">
      <c r="A2186" s="57"/>
      <c r="B2186" s="53"/>
      <c r="C2186" s="53"/>
      <c r="D2186" s="53"/>
      <c r="E2186" s="54"/>
    </row>
    <row r="2187" spans="1:5" ht="12.75" hidden="1">
      <c r="A2187" s="57"/>
      <c r="B2187" s="54" t="s">
        <v>75</v>
      </c>
      <c r="C2187" s="54">
        <f>C2188</f>
        <v>0</v>
      </c>
      <c r="D2187" s="54">
        <f>D2188</f>
        <v>0</v>
      </c>
      <c r="E2187" s="54">
        <f>E2188</f>
        <v>0</v>
      </c>
    </row>
    <row r="2188" spans="1:5" ht="12.75" hidden="1">
      <c r="A2188" s="57"/>
      <c r="B2188" s="53" t="s">
        <v>43</v>
      </c>
      <c r="C2188" s="53">
        <f>C2189+C2190+C2191</f>
        <v>0</v>
      </c>
      <c r="D2188" s="53">
        <f>D2189+D2190+D2191</f>
        <v>0</v>
      </c>
      <c r="E2188" s="53">
        <f>E2189+E2190+E2191</f>
        <v>0</v>
      </c>
    </row>
    <row r="2189" spans="1:5" ht="12.75" hidden="1">
      <c r="A2189" s="57"/>
      <c r="B2189" s="53" t="s">
        <v>487</v>
      </c>
      <c r="C2189" s="53">
        <v>0</v>
      </c>
      <c r="D2189" s="53"/>
      <c r="E2189" s="54">
        <f>C2189+D2189</f>
        <v>0</v>
      </c>
    </row>
    <row r="2190" spans="1:5" ht="13.5" hidden="1">
      <c r="A2190" s="63"/>
      <c r="B2190" s="53" t="s">
        <v>45</v>
      </c>
      <c r="C2190" s="53">
        <v>0</v>
      </c>
      <c r="D2190" s="53"/>
      <c r="E2190" s="54">
        <f>C2190+D2190</f>
        <v>0</v>
      </c>
    </row>
    <row r="2191" spans="1:5" ht="26.25" hidden="1">
      <c r="A2191" s="63"/>
      <c r="B2191" s="73" t="s">
        <v>54</v>
      </c>
      <c r="C2191" s="53">
        <v>0</v>
      </c>
      <c r="D2191" s="53">
        <v>0</v>
      </c>
      <c r="E2191" s="53">
        <f>C2191+D2191</f>
        <v>0</v>
      </c>
    </row>
    <row r="2192" spans="1:5" ht="9.75" customHeight="1">
      <c r="A2192" s="63"/>
      <c r="B2192" s="53"/>
      <c r="C2192" s="53"/>
      <c r="D2192" s="53"/>
      <c r="E2192" s="54"/>
    </row>
    <row r="2193" spans="1:5" ht="16.5" customHeight="1">
      <c r="A2193" s="57" t="s">
        <v>308</v>
      </c>
      <c r="B2193" s="54" t="s">
        <v>309</v>
      </c>
      <c r="C2193" s="53"/>
      <c r="D2193" s="53"/>
      <c r="E2193" s="54"/>
    </row>
    <row r="2194" spans="1:5" ht="12.75">
      <c r="A2194" s="57"/>
      <c r="B2194" s="54" t="s">
        <v>58</v>
      </c>
      <c r="C2194" s="54">
        <f>C2195+C2197+C2198</f>
        <v>15000</v>
      </c>
      <c r="D2194" s="54">
        <f>D2195+D2197+D2198</f>
        <v>0</v>
      </c>
      <c r="E2194" s="54">
        <f>E2195+E2197+E2198</f>
        <v>15000</v>
      </c>
    </row>
    <row r="2195" spans="1:5" ht="12.75">
      <c r="A2195" s="57"/>
      <c r="B2195" s="53" t="s">
        <v>73</v>
      </c>
      <c r="C2195" s="53">
        <f>C2196</f>
        <v>15000</v>
      </c>
      <c r="D2195" s="53">
        <f>D2196</f>
        <v>0</v>
      </c>
      <c r="E2195" s="53">
        <f>E2196</f>
        <v>15000</v>
      </c>
    </row>
    <row r="2196" spans="1:5" ht="12.75">
      <c r="A2196" s="57"/>
      <c r="B2196" s="53" t="s">
        <v>277</v>
      </c>
      <c r="C2196" s="53">
        <v>15000</v>
      </c>
      <c r="D2196" s="53">
        <v>0</v>
      </c>
      <c r="E2196" s="53">
        <f>C2196+D2196</f>
        <v>15000</v>
      </c>
    </row>
    <row r="2197" spans="1:5" ht="12.75" hidden="1">
      <c r="A2197" s="57"/>
      <c r="B2197" s="53" t="s">
        <v>66</v>
      </c>
      <c r="C2197" s="53">
        <v>0</v>
      </c>
      <c r="D2197" s="53"/>
      <c r="E2197" s="53">
        <f>C2197+D2197</f>
        <v>0</v>
      </c>
    </row>
    <row r="2198" spans="1:5" ht="12.75" hidden="1">
      <c r="A2198" s="57"/>
      <c r="B2198" s="53" t="s">
        <v>63</v>
      </c>
      <c r="C2198" s="53">
        <v>0</v>
      </c>
      <c r="D2198" s="53"/>
      <c r="E2198" s="53">
        <f>C2198+D2198</f>
        <v>0</v>
      </c>
    </row>
    <row r="2199" spans="1:5" ht="12.75">
      <c r="A2199" s="57"/>
      <c r="B2199" s="53"/>
      <c r="C2199" s="53"/>
      <c r="D2199" s="53"/>
      <c r="E2199" s="54"/>
    </row>
    <row r="2200" spans="1:5" ht="12.75">
      <c r="A2200" s="57"/>
      <c r="B2200" s="54" t="s">
        <v>75</v>
      </c>
      <c r="C2200" s="54">
        <f>C2201+C2204</f>
        <v>15000</v>
      </c>
      <c r="D2200" s="54">
        <f>D2201+D2204</f>
        <v>0</v>
      </c>
      <c r="E2200" s="54">
        <f>E2201+E2204</f>
        <v>15000</v>
      </c>
    </row>
    <row r="2201" spans="1:5" ht="12.75">
      <c r="A2201" s="57"/>
      <c r="B2201" s="53" t="s">
        <v>43</v>
      </c>
      <c r="C2201" s="53">
        <f>C2202+C2203+C2205</f>
        <v>15000</v>
      </c>
      <c r="D2201" s="53">
        <f>D2202+D2203+D2205</f>
        <v>0</v>
      </c>
      <c r="E2201" s="53">
        <f>E2202+E2203+E2205</f>
        <v>15000</v>
      </c>
    </row>
    <row r="2202" spans="1:5" ht="12.75" hidden="1">
      <c r="A2202" s="57"/>
      <c r="B2202" s="53" t="s">
        <v>487</v>
      </c>
      <c r="C2202" s="53">
        <v>0</v>
      </c>
      <c r="D2202" s="53"/>
      <c r="E2202" s="53">
        <f>C2202+D2202</f>
        <v>0</v>
      </c>
    </row>
    <row r="2203" spans="1:5" ht="13.5" hidden="1">
      <c r="A2203" s="63"/>
      <c r="B2203" s="53" t="s">
        <v>45</v>
      </c>
      <c r="C2203" s="53"/>
      <c r="D2203" s="53"/>
      <c r="E2203" s="54">
        <f>C2203+D2203</f>
        <v>0</v>
      </c>
    </row>
    <row r="2204" spans="1:5" ht="12.75" hidden="1">
      <c r="A2204" s="57"/>
      <c r="B2204" s="53" t="s">
        <v>57</v>
      </c>
      <c r="C2204" s="53">
        <v>0</v>
      </c>
      <c r="D2204" s="53">
        <v>0</v>
      </c>
      <c r="E2204" s="53">
        <f>C2204+D2204</f>
        <v>0</v>
      </c>
    </row>
    <row r="2205" spans="1:5" ht="25.5" customHeight="1">
      <c r="A2205" s="57"/>
      <c r="B2205" s="73" t="s">
        <v>54</v>
      </c>
      <c r="C2205" s="53">
        <v>15000</v>
      </c>
      <c r="D2205" s="53">
        <v>0</v>
      </c>
      <c r="E2205" s="53">
        <f>C2205+D2205</f>
        <v>15000</v>
      </c>
    </row>
    <row r="2206" spans="1:5" ht="12.75">
      <c r="A2206" s="57"/>
      <c r="B2206" s="73"/>
      <c r="C2206" s="53"/>
      <c r="D2206" s="53"/>
      <c r="E2206" s="53"/>
    </row>
    <row r="2207" spans="1:5" ht="12.75" hidden="1">
      <c r="A2207" s="57" t="s">
        <v>310</v>
      </c>
      <c r="B2207" s="54" t="s">
        <v>339</v>
      </c>
      <c r="C2207" s="54"/>
      <c r="D2207" s="54"/>
      <c r="E2207" s="54"/>
    </row>
    <row r="2208" spans="1:5" ht="12.75" hidden="1">
      <c r="A2208" s="57"/>
      <c r="B2208" s="54" t="s">
        <v>58</v>
      </c>
      <c r="C2208" s="54">
        <f>C2209+C2211</f>
        <v>0</v>
      </c>
      <c r="D2208" s="54">
        <f>D2209+D2211</f>
        <v>0</v>
      </c>
      <c r="E2208" s="54">
        <f>E2209+E2211</f>
        <v>0</v>
      </c>
    </row>
    <row r="2209" spans="1:5" ht="12.75" hidden="1">
      <c r="A2209" s="57"/>
      <c r="B2209" s="53" t="s">
        <v>73</v>
      </c>
      <c r="C2209" s="53">
        <f>C2210</f>
        <v>0</v>
      </c>
      <c r="D2209" s="53">
        <f>D2210</f>
        <v>0</v>
      </c>
      <c r="E2209" s="53">
        <f>E2210</f>
        <v>0</v>
      </c>
    </row>
    <row r="2210" spans="1:5" ht="12.75" hidden="1">
      <c r="A2210" s="57"/>
      <c r="B2210" s="53" t="s">
        <v>193</v>
      </c>
      <c r="C2210" s="53">
        <v>0</v>
      </c>
      <c r="D2210" s="53"/>
      <c r="E2210" s="53">
        <f>C2210+D2210</f>
        <v>0</v>
      </c>
    </row>
    <row r="2211" spans="1:5" ht="12.75" hidden="1">
      <c r="A2211" s="57"/>
      <c r="B2211" s="53" t="s">
        <v>102</v>
      </c>
      <c r="C2211" s="53">
        <v>0</v>
      </c>
      <c r="D2211" s="53"/>
      <c r="E2211" s="54">
        <f>C2211+D2211</f>
        <v>0</v>
      </c>
    </row>
    <row r="2212" spans="1:5" ht="12.75" hidden="1">
      <c r="A2212" s="57"/>
      <c r="B2212" s="53"/>
      <c r="C2212" s="53"/>
      <c r="D2212" s="53"/>
      <c r="E2212" s="54"/>
    </row>
    <row r="2213" spans="1:5" ht="12.75" hidden="1">
      <c r="A2213" s="57"/>
      <c r="B2213" s="53"/>
      <c r="C2213" s="53"/>
      <c r="D2213" s="53"/>
      <c r="E2213" s="54"/>
    </row>
    <row r="2214" spans="1:5" ht="12.75" hidden="1">
      <c r="A2214" s="57"/>
      <c r="B2214" s="54" t="s">
        <v>75</v>
      </c>
      <c r="C2214" s="54">
        <f>C2215+C2218</f>
        <v>0</v>
      </c>
      <c r="D2214" s="54">
        <f>D2215+D2218</f>
        <v>0</v>
      </c>
      <c r="E2214" s="54">
        <f>E2215+E2218</f>
        <v>0</v>
      </c>
    </row>
    <row r="2215" spans="1:5" ht="12.75" hidden="1">
      <c r="A2215" s="57"/>
      <c r="B2215" s="53" t="s">
        <v>43</v>
      </c>
      <c r="C2215" s="53">
        <f>C2216</f>
        <v>0</v>
      </c>
      <c r="D2215" s="53">
        <f>D2216</f>
        <v>0</v>
      </c>
      <c r="E2215" s="53">
        <f>E2216</f>
        <v>0</v>
      </c>
    </row>
    <row r="2216" spans="1:5" ht="12.75" hidden="1">
      <c r="A2216" s="57"/>
      <c r="B2216" s="53" t="s">
        <v>487</v>
      </c>
      <c r="C2216" s="53">
        <v>0</v>
      </c>
      <c r="D2216" s="53">
        <f>1000-1000</f>
        <v>0</v>
      </c>
      <c r="E2216" s="53">
        <f>C2216+D2216</f>
        <v>0</v>
      </c>
    </row>
    <row r="2217" spans="1:5" ht="12.75" hidden="1">
      <c r="A2217" s="57"/>
      <c r="B2217" s="55" t="s">
        <v>44</v>
      </c>
      <c r="C2217" s="55">
        <v>0</v>
      </c>
      <c r="D2217" s="55">
        <v>0</v>
      </c>
      <c r="E2217" s="53">
        <f>C2217+D2217</f>
        <v>0</v>
      </c>
    </row>
    <row r="2218" spans="1:5" ht="12.75" hidden="1">
      <c r="A2218" s="57"/>
      <c r="B2218" s="53" t="s">
        <v>57</v>
      </c>
      <c r="C2218" s="53">
        <v>0</v>
      </c>
      <c r="D2218" s="53"/>
      <c r="E2218" s="53">
        <f>C2218+D2218</f>
        <v>0</v>
      </c>
    </row>
    <row r="2219" spans="1:5" ht="12.75" hidden="1">
      <c r="A2219" s="57"/>
      <c r="B2219" s="53"/>
      <c r="C2219" s="53"/>
      <c r="D2219" s="53"/>
      <c r="E2219" s="54"/>
    </row>
    <row r="2220" spans="1:5" ht="12.75">
      <c r="A2220" s="57" t="s">
        <v>311</v>
      </c>
      <c r="B2220" s="260" t="s">
        <v>312</v>
      </c>
      <c r="C2220" s="54"/>
      <c r="D2220" s="54"/>
      <c r="E2220" s="54"/>
    </row>
    <row r="2221" spans="1:5" ht="12.75">
      <c r="A2221" s="57"/>
      <c r="B2221" s="54" t="s">
        <v>58</v>
      </c>
      <c r="C2221" s="54">
        <f>C2222+C2224</f>
        <v>60000</v>
      </c>
      <c r="D2221" s="54">
        <f>D2222+D2224</f>
        <v>0</v>
      </c>
      <c r="E2221" s="54">
        <f>E2222+E2224</f>
        <v>60000</v>
      </c>
    </row>
    <row r="2222" spans="1:5" ht="12.75">
      <c r="A2222" s="57"/>
      <c r="B2222" s="53" t="s">
        <v>73</v>
      </c>
      <c r="C2222" s="53">
        <f>C2223</f>
        <v>60000</v>
      </c>
      <c r="D2222" s="53">
        <f>D2223</f>
        <v>0</v>
      </c>
      <c r="E2222" s="53">
        <f>E2223</f>
        <v>60000</v>
      </c>
    </row>
    <row r="2223" spans="1:5" ht="12.75">
      <c r="A2223" s="57"/>
      <c r="B2223" s="53" t="s">
        <v>277</v>
      </c>
      <c r="C2223" s="53">
        <v>60000</v>
      </c>
      <c r="D2223" s="53">
        <v>0</v>
      </c>
      <c r="E2223" s="53">
        <f>C2223+D2223</f>
        <v>60000</v>
      </c>
    </row>
    <row r="2224" spans="1:5" ht="12.75">
      <c r="A2224" s="57"/>
      <c r="B2224" s="53"/>
      <c r="C2224" s="54"/>
      <c r="D2224" s="54"/>
      <c r="E2224" s="54"/>
    </row>
    <row r="2225" spans="1:5" ht="12.75">
      <c r="A2225" s="57"/>
      <c r="B2225" s="54" t="s">
        <v>75</v>
      </c>
      <c r="C2225" s="54">
        <f aca="true" t="shared" si="84" ref="C2225:E2226">C2226</f>
        <v>60000</v>
      </c>
      <c r="D2225" s="54">
        <f t="shared" si="84"/>
        <v>0</v>
      </c>
      <c r="E2225" s="54">
        <f t="shared" si="84"/>
        <v>60000</v>
      </c>
    </row>
    <row r="2226" spans="1:5" ht="12.75">
      <c r="A2226" s="57"/>
      <c r="B2226" s="53" t="s">
        <v>43</v>
      </c>
      <c r="C2226" s="53">
        <f t="shared" si="84"/>
        <v>60000</v>
      </c>
      <c r="D2226" s="53">
        <f t="shared" si="84"/>
        <v>0</v>
      </c>
      <c r="E2226" s="53">
        <f t="shared" si="84"/>
        <v>60000</v>
      </c>
    </row>
    <row r="2227" spans="1:5" ht="12.75">
      <c r="A2227" s="57"/>
      <c r="B2227" s="53" t="s">
        <v>45</v>
      </c>
      <c r="C2227" s="53">
        <v>60000</v>
      </c>
      <c r="D2227" s="53">
        <v>0</v>
      </c>
      <c r="E2227" s="53">
        <f>C2227+D2227</f>
        <v>60000</v>
      </c>
    </row>
    <row r="2228" spans="1:5" ht="12.75">
      <c r="A2228" s="57"/>
      <c r="B2228" s="116" t="s">
        <v>313</v>
      </c>
      <c r="C2228" s="55">
        <v>15000</v>
      </c>
      <c r="D2228" s="55">
        <v>0</v>
      </c>
      <c r="E2228" s="53">
        <f>C2228+D2228</f>
        <v>15000</v>
      </c>
    </row>
    <row r="2229" spans="1:5" ht="12.75">
      <c r="A2229" s="57"/>
      <c r="B2229" s="116" t="s">
        <v>314</v>
      </c>
      <c r="C2229" s="55">
        <v>15000</v>
      </c>
      <c r="D2229" s="55">
        <v>0</v>
      </c>
      <c r="E2229" s="53">
        <f>C2229+D2229</f>
        <v>15000</v>
      </c>
    </row>
    <row r="2230" spans="1:5" ht="12.75">
      <c r="A2230" s="57"/>
      <c r="B2230" s="116" t="s">
        <v>315</v>
      </c>
      <c r="C2230" s="55">
        <v>15000</v>
      </c>
      <c r="D2230" s="55">
        <v>0</v>
      </c>
      <c r="E2230" s="53">
        <f>C2230+D2230</f>
        <v>15000</v>
      </c>
    </row>
    <row r="2231" spans="1:5" ht="12.75">
      <c r="A2231" s="57"/>
      <c r="B2231" s="116" t="s">
        <v>316</v>
      </c>
      <c r="C2231" s="55">
        <v>15000</v>
      </c>
      <c r="D2231" s="55"/>
      <c r="E2231" s="53">
        <f>C2231+D2231</f>
        <v>15000</v>
      </c>
    </row>
    <row r="2232" spans="1:5" ht="12.75">
      <c r="A2232" s="57"/>
      <c r="B2232" s="116"/>
      <c r="C2232" s="55"/>
      <c r="D2232" s="55"/>
      <c r="E2232" s="53"/>
    </row>
    <row r="2233" spans="1:5" ht="12.75">
      <c r="A2233" s="93" t="s">
        <v>317</v>
      </c>
      <c r="B2233" s="54" t="s">
        <v>318</v>
      </c>
      <c r="C2233" s="53"/>
      <c r="D2233" s="53"/>
      <c r="E2233" s="53"/>
    </row>
    <row r="2234" spans="1:5" ht="12.75">
      <c r="A2234" s="57"/>
      <c r="B2234" s="54" t="s">
        <v>58</v>
      </c>
      <c r="C2234" s="54">
        <f>C2235+C2239+C2240+C2241+C2242+C2244+C2243+C2238</f>
        <v>112735</v>
      </c>
      <c r="D2234" s="54">
        <f>D2235+D2239+D2240+D2241+D2242+D2244+D2243+D2238</f>
        <v>0</v>
      </c>
      <c r="E2234" s="54">
        <f>E2235+E2239+E2240+E2241+E2242+E2244+E2243+E2238</f>
        <v>112735</v>
      </c>
    </row>
    <row r="2235" spans="1:5" ht="12.75">
      <c r="A2235" s="57"/>
      <c r="B2235" s="53" t="s">
        <v>73</v>
      </c>
      <c r="C2235" s="53">
        <f>C2236+C2237</f>
        <v>99332</v>
      </c>
      <c r="D2235" s="53">
        <f>D2236+D2237</f>
        <v>0</v>
      </c>
      <c r="E2235" s="53">
        <f>E2236+E2237</f>
        <v>99332</v>
      </c>
    </row>
    <row r="2236" spans="1:5" ht="19.5" customHeight="1">
      <c r="A2236" s="57"/>
      <c r="B2236" s="53" t="s">
        <v>277</v>
      </c>
      <c r="C2236" s="53">
        <v>82832</v>
      </c>
      <c r="D2236" s="53">
        <v>16500</v>
      </c>
      <c r="E2236" s="53">
        <f aca="true" t="shared" si="85" ref="E2236:E2244">C2236+D2236</f>
        <v>99332</v>
      </c>
    </row>
    <row r="2237" spans="1:5" ht="27.75" customHeight="1">
      <c r="A2237" s="57"/>
      <c r="B2237" s="73" t="s">
        <v>464</v>
      </c>
      <c r="C2237" s="53">
        <v>16500</v>
      </c>
      <c r="D2237" s="53">
        <v>-16500</v>
      </c>
      <c r="E2237" s="53">
        <f t="shared" si="85"/>
        <v>0</v>
      </c>
    </row>
    <row r="2238" spans="1:5" ht="25.5" customHeight="1">
      <c r="A2238" s="57"/>
      <c r="B2238" s="73" t="s">
        <v>107</v>
      </c>
      <c r="C2238" s="53">
        <v>8700</v>
      </c>
      <c r="D2238" s="53">
        <v>0</v>
      </c>
      <c r="E2238" s="53">
        <f t="shared" si="85"/>
        <v>8700</v>
      </c>
    </row>
    <row r="2239" spans="1:5" ht="18" customHeight="1">
      <c r="A2239" s="57"/>
      <c r="B2239" s="53" t="s">
        <v>26</v>
      </c>
      <c r="C2239" s="53">
        <v>4403</v>
      </c>
      <c r="D2239" s="53">
        <v>0</v>
      </c>
      <c r="E2239" s="53">
        <f t="shared" si="85"/>
        <v>4403</v>
      </c>
    </row>
    <row r="2240" spans="1:5" ht="24" customHeight="1" hidden="1">
      <c r="A2240" s="57"/>
      <c r="B2240" s="53" t="s">
        <v>21</v>
      </c>
      <c r="C2240" s="53"/>
      <c r="D2240" s="53"/>
      <c r="E2240" s="53">
        <f t="shared" si="85"/>
        <v>0</v>
      </c>
    </row>
    <row r="2241" spans="1:5" ht="25.5" customHeight="1" hidden="1">
      <c r="A2241" s="57"/>
      <c r="B2241" s="53" t="s">
        <v>74</v>
      </c>
      <c r="C2241" s="53"/>
      <c r="D2241" s="53"/>
      <c r="E2241" s="53">
        <f t="shared" si="85"/>
        <v>0</v>
      </c>
    </row>
    <row r="2242" spans="1:5" ht="28.5" customHeight="1" hidden="1">
      <c r="A2242" s="57"/>
      <c r="B2242" s="53" t="s">
        <v>29</v>
      </c>
      <c r="C2242" s="53"/>
      <c r="D2242" s="53"/>
      <c r="E2242" s="53">
        <f t="shared" si="85"/>
        <v>0</v>
      </c>
    </row>
    <row r="2243" spans="1:5" ht="16.5" customHeight="1">
      <c r="A2243" s="57"/>
      <c r="B2243" s="82" t="s">
        <v>35</v>
      </c>
      <c r="C2243" s="55">
        <v>300</v>
      </c>
      <c r="D2243" s="55">
        <v>0</v>
      </c>
      <c r="E2243" s="55">
        <f t="shared" si="85"/>
        <v>300</v>
      </c>
    </row>
    <row r="2244" spans="1:5" ht="1.5" customHeight="1">
      <c r="A2244" s="57"/>
      <c r="B2244" s="53" t="s">
        <v>102</v>
      </c>
      <c r="C2244" s="53">
        <v>0</v>
      </c>
      <c r="D2244" s="53"/>
      <c r="E2244" s="53">
        <f t="shared" si="85"/>
        <v>0</v>
      </c>
    </row>
    <row r="2245" spans="1:5" ht="12.75">
      <c r="A2245" s="57"/>
      <c r="B2245" s="53"/>
      <c r="C2245" s="53"/>
      <c r="D2245" s="53"/>
      <c r="E2245" s="54"/>
    </row>
    <row r="2246" spans="1:5" ht="12.75">
      <c r="A2246" s="57"/>
      <c r="B2246" s="54" t="s">
        <v>67</v>
      </c>
      <c r="C2246" s="54">
        <f>C2247+C2251</f>
        <v>112735</v>
      </c>
      <c r="D2246" s="54">
        <f>D2247+D2251</f>
        <v>0</v>
      </c>
      <c r="E2246" s="54">
        <f>E2247+E2251</f>
        <v>112735</v>
      </c>
    </row>
    <row r="2247" spans="1:5" ht="12.75">
      <c r="A2247" s="57"/>
      <c r="B2247" s="53" t="s">
        <v>43</v>
      </c>
      <c r="C2247" s="53">
        <f>C2248+C2250+C2252+C2253</f>
        <v>101237</v>
      </c>
      <c r="D2247" s="53">
        <f>D2248+D2250+D2252+D2253</f>
        <v>0</v>
      </c>
      <c r="E2247" s="53">
        <f>E2248+E2250+E2252+E2253</f>
        <v>101237</v>
      </c>
    </row>
    <row r="2248" spans="1:5" ht="12.75">
      <c r="A2248" s="57"/>
      <c r="B2248" s="53" t="s">
        <v>487</v>
      </c>
      <c r="C2248" s="53">
        <v>101237</v>
      </c>
      <c r="D2248" s="53">
        <v>0</v>
      </c>
      <c r="E2248" s="53">
        <f aca="true" t="shared" si="86" ref="E2248:E2253">C2248+D2248</f>
        <v>101237</v>
      </c>
    </row>
    <row r="2249" spans="1:5" ht="12.75" customHeight="1">
      <c r="A2249" s="57"/>
      <c r="B2249" s="55" t="s">
        <v>44</v>
      </c>
      <c r="C2249" s="55">
        <v>53523</v>
      </c>
      <c r="D2249" s="55">
        <v>0</v>
      </c>
      <c r="E2249" s="53">
        <f t="shared" si="86"/>
        <v>53523</v>
      </c>
    </row>
    <row r="2250" spans="1:5" ht="19.5" customHeight="1" hidden="1">
      <c r="A2250" s="57"/>
      <c r="B2250" s="53" t="s">
        <v>45</v>
      </c>
      <c r="C2250" s="55">
        <v>0</v>
      </c>
      <c r="D2250" s="55">
        <v>0</v>
      </c>
      <c r="E2250" s="53">
        <f t="shared" si="86"/>
        <v>0</v>
      </c>
    </row>
    <row r="2251" spans="1:5" ht="12.75">
      <c r="A2251" s="57"/>
      <c r="B2251" s="53" t="s">
        <v>57</v>
      </c>
      <c r="C2251" s="53">
        <v>11498</v>
      </c>
      <c r="D2251" s="53">
        <v>0</v>
      </c>
      <c r="E2251" s="53">
        <f t="shared" si="86"/>
        <v>11498</v>
      </c>
    </row>
    <row r="2252" spans="1:5" ht="12.75" hidden="1">
      <c r="A2252" s="57"/>
      <c r="B2252" s="53" t="s">
        <v>47</v>
      </c>
      <c r="C2252" s="53">
        <v>0</v>
      </c>
      <c r="D2252" s="53">
        <v>0</v>
      </c>
      <c r="E2252" s="53">
        <f t="shared" si="86"/>
        <v>0</v>
      </c>
    </row>
    <row r="2253" spans="1:5" ht="1.5" customHeight="1">
      <c r="A2253" s="57"/>
      <c r="B2253" s="73" t="s">
        <v>319</v>
      </c>
      <c r="C2253" s="53">
        <v>0</v>
      </c>
      <c r="D2253" s="53"/>
      <c r="E2253" s="53">
        <f t="shared" si="86"/>
        <v>0</v>
      </c>
    </row>
    <row r="2254" spans="1:5" ht="12" customHeight="1">
      <c r="A2254" s="57"/>
      <c r="B2254" s="53"/>
      <c r="C2254" s="53"/>
      <c r="D2254" s="53"/>
      <c r="E2254" s="54"/>
    </row>
    <row r="2255" spans="1:5" ht="30" customHeight="1">
      <c r="A2255" s="263"/>
      <c r="B2255" s="271" t="s">
        <v>450</v>
      </c>
      <c r="C2255" s="271"/>
      <c r="D2255" s="54"/>
      <c r="E2255" s="54"/>
    </row>
    <row r="2256" spans="1:5" ht="22.5" customHeight="1">
      <c r="A2256" s="115" t="s">
        <v>320</v>
      </c>
      <c r="B2256" s="54" t="s">
        <v>321</v>
      </c>
      <c r="C2256" s="53"/>
      <c r="D2256" s="53"/>
      <c r="E2256" s="54"/>
    </row>
    <row r="2257" spans="1:5" ht="12.75">
      <c r="A2257" s="263"/>
      <c r="B2257" s="54" t="s">
        <v>58</v>
      </c>
      <c r="C2257" s="54">
        <f>C2258+C2259+C2261+C2262+C2264+C2260+C2263</f>
        <v>255561</v>
      </c>
      <c r="D2257" s="54">
        <f>D2258+D2259+D2261+D2262+D2264+D2260+D2263</f>
        <v>0</v>
      </c>
      <c r="E2257" s="54">
        <f>E2258+E2259+E2261+E2262+E2264+E2260+E2263</f>
        <v>255561</v>
      </c>
    </row>
    <row r="2258" spans="1:5" ht="12.75">
      <c r="A2258" s="263"/>
      <c r="B2258" s="53" t="s">
        <v>90</v>
      </c>
      <c r="C2258" s="53">
        <v>51057</v>
      </c>
      <c r="D2258" s="53"/>
      <c r="E2258" s="53">
        <f aca="true" t="shared" si="87" ref="E2258:E2264">C2258+D2258</f>
        <v>51057</v>
      </c>
    </row>
    <row r="2259" spans="1:5" ht="12.75">
      <c r="A2259" s="263"/>
      <c r="B2259" s="53" t="s">
        <v>26</v>
      </c>
      <c r="C2259" s="53">
        <v>8516</v>
      </c>
      <c r="D2259" s="53">
        <v>0</v>
      </c>
      <c r="E2259" s="53">
        <f t="shared" si="87"/>
        <v>8516</v>
      </c>
    </row>
    <row r="2260" spans="1:5" ht="0.75" customHeight="1">
      <c r="A2260" s="263"/>
      <c r="B2260" s="132" t="s">
        <v>107</v>
      </c>
      <c r="C2260" s="53">
        <v>0</v>
      </c>
      <c r="D2260" s="53">
        <v>0</v>
      </c>
      <c r="E2260" s="53">
        <f t="shared" si="87"/>
        <v>0</v>
      </c>
    </row>
    <row r="2261" spans="1:5" ht="12.75">
      <c r="A2261" s="57"/>
      <c r="B2261" s="53" t="s">
        <v>74</v>
      </c>
      <c r="C2261" s="53">
        <v>28071</v>
      </c>
      <c r="D2261" s="53">
        <v>0</v>
      </c>
      <c r="E2261" s="53">
        <f t="shared" si="87"/>
        <v>28071</v>
      </c>
    </row>
    <row r="2262" spans="1:5" ht="12.75">
      <c r="A2262" s="263"/>
      <c r="B2262" s="53" t="s">
        <v>21</v>
      </c>
      <c r="C2262" s="53">
        <v>65396</v>
      </c>
      <c r="D2262" s="53"/>
      <c r="E2262" s="53">
        <f t="shared" si="87"/>
        <v>65396</v>
      </c>
    </row>
    <row r="2263" spans="1:5" ht="25.5" hidden="1">
      <c r="A2263" s="263"/>
      <c r="B2263" s="82" t="s">
        <v>19</v>
      </c>
      <c r="C2263" s="53">
        <v>0</v>
      </c>
      <c r="D2263" s="53">
        <v>0</v>
      </c>
      <c r="E2263" s="53">
        <f t="shared" si="87"/>
        <v>0</v>
      </c>
    </row>
    <row r="2264" spans="1:5" ht="12.75">
      <c r="A2264" s="263"/>
      <c r="B2264" s="53" t="s">
        <v>102</v>
      </c>
      <c r="C2264" s="53">
        <v>102521</v>
      </c>
      <c r="D2264" s="53"/>
      <c r="E2264" s="53">
        <f t="shared" si="87"/>
        <v>102521</v>
      </c>
    </row>
    <row r="2265" spans="1:5" ht="12.75">
      <c r="A2265" s="263"/>
      <c r="B2265" s="53"/>
      <c r="C2265" s="53"/>
      <c r="D2265" s="53"/>
      <c r="E2265" s="54"/>
    </row>
    <row r="2266" spans="1:5" ht="12.75">
      <c r="A2266" s="263"/>
      <c r="B2266" s="54" t="s">
        <v>75</v>
      </c>
      <c r="C2266" s="57">
        <f>C2267+C2271</f>
        <v>255561</v>
      </c>
      <c r="D2266" s="57">
        <f>D2267+D2271</f>
        <v>0</v>
      </c>
      <c r="E2266" s="57">
        <f>E2267+E2271</f>
        <v>255561</v>
      </c>
    </row>
    <row r="2267" spans="1:5" ht="12.75">
      <c r="A2267" s="263"/>
      <c r="B2267" s="53" t="s">
        <v>43</v>
      </c>
      <c r="C2267" s="53">
        <f>C2268+C2270+C2273+C2272</f>
        <v>255561</v>
      </c>
      <c r="D2267" s="53">
        <f>D2268+D2270+D2273+D2272</f>
        <v>0</v>
      </c>
      <c r="E2267" s="53">
        <f>E2268+E2270+E2273+E2272</f>
        <v>255561</v>
      </c>
    </row>
    <row r="2268" spans="1:5" ht="12.75">
      <c r="A2268" s="263"/>
      <c r="B2268" s="53" t="s">
        <v>487</v>
      </c>
      <c r="C2268" s="53">
        <v>192511</v>
      </c>
      <c r="D2268" s="53">
        <v>0</v>
      </c>
      <c r="E2268" s="53">
        <f aca="true" t="shared" si="88" ref="E2268:E2273">C2268+D2268</f>
        <v>192511</v>
      </c>
    </row>
    <row r="2269" spans="1:5" ht="12.75">
      <c r="A2269" s="263"/>
      <c r="B2269" s="55" t="s">
        <v>44</v>
      </c>
      <c r="C2269" s="55">
        <v>102100</v>
      </c>
      <c r="D2269" s="55">
        <v>0</v>
      </c>
      <c r="E2269" s="53">
        <f t="shared" si="88"/>
        <v>102100</v>
      </c>
    </row>
    <row r="2270" spans="1:5" ht="10.5" customHeight="1">
      <c r="A2270" s="263"/>
      <c r="B2270" s="53" t="s">
        <v>45</v>
      </c>
      <c r="C2270" s="55">
        <v>62500</v>
      </c>
      <c r="D2270" s="55">
        <v>0</v>
      </c>
      <c r="E2270" s="53">
        <f t="shared" si="88"/>
        <v>62500</v>
      </c>
    </row>
    <row r="2271" spans="1:5" ht="16.5" customHeight="1" hidden="1">
      <c r="A2271" s="263"/>
      <c r="B2271" s="53" t="s">
        <v>57</v>
      </c>
      <c r="C2271" s="53">
        <v>0</v>
      </c>
      <c r="D2271" s="53">
        <v>0</v>
      </c>
      <c r="E2271" s="53">
        <f t="shared" si="88"/>
        <v>0</v>
      </c>
    </row>
    <row r="2272" spans="1:5" ht="25.5" customHeight="1">
      <c r="A2272" s="263"/>
      <c r="B2272" s="82" t="s">
        <v>484</v>
      </c>
      <c r="C2272" s="53">
        <v>550</v>
      </c>
      <c r="D2272" s="53">
        <v>0</v>
      </c>
      <c r="E2272" s="53">
        <f t="shared" si="88"/>
        <v>550</v>
      </c>
    </row>
    <row r="2273" spans="1:5" ht="3" customHeight="1">
      <c r="A2273" s="263"/>
      <c r="B2273" s="73" t="s">
        <v>50</v>
      </c>
      <c r="C2273" s="53">
        <v>0</v>
      </c>
      <c r="D2273" s="53"/>
      <c r="E2273" s="54">
        <f t="shared" si="88"/>
        <v>0</v>
      </c>
    </row>
    <row r="2274" spans="1:5" ht="9" customHeight="1">
      <c r="A2274" s="263"/>
      <c r="B2274" s="73"/>
      <c r="C2274" s="53"/>
      <c r="D2274" s="53"/>
      <c r="E2274" s="54"/>
    </row>
    <row r="2275" spans="1:5" ht="12.75" hidden="1">
      <c r="A2275" s="263"/>
      <c r="B2275" s="73"/>
      <c r="C2275" s="53"/>
      <c r="D2275" s="53"/>
      <c r="E2275" s="54"/>
    </row>
    <row r="2276" spans="1:5" ht="17.25" customHeight="1">
      <c r="A2276" s="263"/>
      <c r="B2276" s="54" t="s">
        <v>353</v>
      </c>
      <c r="C2276" s="53"/>
      <c r="D2276" s="53"/>
      <c r="E2276" s="54"/>
    </row>
    <row r="2277" spans="1:5" ht="12.75">
      <c r="A2277" s="263"/>
      <c r="B2277" s="54"/>
      <c r="C2277" s="53"/>
      <c r="D2277" s="53"/>
      <c r="E2277" s="54"/>
    </row>
    <row r="2278" spans="1:5" ht="12.75">
      <c r="A2278" s="57" t="s">
        <v>322</v>
      </c>
      <c r="B2278" s="54" t="s">
        <v>189</v>
      </c>
      <c r="C2278" s="53"/>
      <c r="D2278" s="53"/>
      <c r="E2278" s="53"/>
    </row>
    <row r="2279" spans="1:5" ht="12.75">
      <c r="A2279" s="57"/>
      <c r="B2279" s="54" t="s">
        <v>58</v>
      </c>
      <c r="C2279" s="54">
        <f>C2280+C2288+C2285+C2290+C2291+C2289+C2287+C2283+C2286+C2284</f>
        <v>754398</v>
      </c>
      <c r="D2279" s="54">
        <f>D2280+D2288+D2285+D2290+D2291+D2289+D2287+D2283+D2286+D2284</f>
        <v>0</v>
      </c>
      <c r="E2279" s="54">
        <f>E2280+E2288+E2285+E2290+E2291+E2289+E2287+E2283+E2286+E2284</f>
        <v>754398</v>
      </c>
    </row>
    <row r="2280" spans="1:5" ht="12.75">
      <c r="A2280" s="57"/>
      <c r="B2280" s="53" t="s">
        <v>80</v>
      </c>
      <c r="C2280" s="53">
        <f>C2281+C2282</f>
        <v>402561</v>
      </c>
      <c r="D2280" s="53">
        <f>D2281+D2282</f>
        <v>0</v>
      </c>
      <c r="E2280" s="53">
        <f>E2281+E2282</f>
        <v>402561</v>
      </c>
    </row>
    <row r="2281" spans="1:5" ht="12.75">
      <c r="A2281" s="57"/>
      <c r="B2281" s="53" t="s">
        <v>5</v>
      </c>
      <c r="C2281" s="53">
        <v>366584</v>
      </c>
      <c r="D2281" s="53">
        <v>35977</v>
      </c>
      <c r="E2281" s="53">
        <f>C2281+D2281</f>
        <v>402561</v>
      </c>
    </row>
    <row r="2282" spans="1:5" ht="23.25" customHeight="1">
      <c r="A2282" s="57"/>
      <c r="B2282" s="73" t="s">
        <v>464</v>
      </c>
      <c r="C2282" s="53">
        <v>35977</v>
      </c>
      <c r="D2282" s="53">
        <v>-35977</v>
      </c>
      <c r="E2282" s="53">
        <f>C2282+D2282</f>
        <v>0</v>
      </c>
    </row>
    <row r="2283" spans="1:5" ht="33" customHeight="1" hidden="1">
      <c r="A2283" s="57"/>
      <c r="B2283" s="73" t="s">
        <v>110</v>
      </c>
      <c r="C2283" s="53">
        <v>0</v>
      </c>
      <c r="D2283" s="53">
        <v>0</v>
      </c>
      <c r="E2283" s="53">
        <f aca="true" t="shared" si="89" ref="E2283:E2291">C2283+D2283</f>
        <v>0</v>
      </c>
    </row>
    <row r="2284" spans="1:5" ht="44.25" customHeight="1" hidden="1">
      <c r="A2284" s="57"/>
      <c r="B2284" s="73" t="s">
        <v>173</v>
      </c>
      <c r="C2284" s="53">
        <v>0</v>
      </c>
      <c r="D2284" s="53">
        <v>0</v>
      </c>
      <c r="E2284" s="53">
        <f t="shared" si="89"/>
        <v>0</v>
      </c>
    </row>
    <row r="2285" spans="1:5" ht="48.75" customHeight="1" hidden="1">
      <c r="A2285" s="57"/>
      <c r="B2285" s="132" t="s">
        <v>14</v>
      </c>
      <c r="C2285" s="53">
        <v>0</v>
      </c>
      <c r="D2285" s="53">
        <v>0</v>
      </c>
      <c r="E2285" s="53">
        <f t="shared" si="89"/>
        <v>0</v>
      </c>
    </row>
    <row r="2286" spans="1:5" ht="14.25" customHeight="1">
      <c r="A2286" s="57"/>
      <c r="B2286" s="145" t="s">
        <v>21</v>
      </c>
      <c r="C2286" s="53">
        <v>6043</v>
      </c>
      <c r="D2286" s="53">
        <v>0</v>
      </c>
      <c r="E2286" s="53">
        <f t="shared" si="89"/>
        <v>6043</v>
      </c>
    </row>
    <row r="2287" spans="1:5" ht="13.5">
      <c r="A2287" s="57"/>
      <c r="B2287" s="84" t="s">
        <v>35</v>
      </c>
      <c r="C2287" s="58">
        <v>236403</v>
      </c>
      <c r="D2287" s="58">
        <v>0</v>
      </c>
      <c r="E2287" s="58">
        <f>C2287+D2287</f>
        <v>236403</v>
      </c>
    </row>
    <row r="2288" spans="1:5" ht="12.75">
      <c r="A2288" s="57"/>
      <c r="B2288" s="53" t="s">
        <v>26</v>
      </c>
      <c r="C2288" s="53">
        <v>41950</v>
      </c>
      <c r="D2288" s="53">
        <v>0</v>
      </c>
      <c r="E2288" s="53">
        <f>C2288+D2288</f>
        <v>41950</v>
      </c>
    </row>
    <row r="2289" spans="1:5" ht="0.75" customHeight="1">
      <c r="A2289" s="57"/>
      <c r="B2289" s="53" t="s">
        <v>66</v>
      </c>
      <c r="C2289" s="53">
        <v>0</v>
      </c>
      <c r="D2289" s="53"/>
      <c r="E2289" s="53">
        <f>C2289+D2289</f>
        <v>0</v>
      </c>
    </row>
    <row r="2290" spans="1:5" ht="12.75">
      <c r="A2290" s="57"/>
      <c r="B2290" s="53" t="s">
        <v>102</v>
      </c>
      <c r="C2290" s="53">
        <v>67441</v>
      </c>
      <c r="D2290" s="53"/>
      <c r="E2290" s="53">
        <f t="shared" si="89"/>
        <v>67441</v>
      </c>
    </row>
    <row r="2291" spans="1:5" ht="0.75" customHeight="1">
      <c r="A2291" s="57"/>
      <c r="B2291" s="53" t="s">
        <v>74</v>
      </c>
      <c r="C2291" s="53"/>
      <c r="D2291" s="53"/>
      <c r="E2291" s="53">
        <f t="shared" si="89"/>
        <v>0</v>
      </c>
    </row>
    <row r="2292" spans="1:5" ht="12.75">
      <c r="A2292" s="57"/>
      <c r="B2292" s="53"/>
      <c r="C2292" s="53"/>
      <c r="D2292" s="53"/>
      <c r="E2292" s="54"/>
    </row>
    <row r="2293" spans="1:5" ht="12.75">
      <c r="A2293" s="57"/>
      <c r="B2293" s="54" t="s">
        <v>75</v>
      </c>
      <c r="C2293" s="54">
        <f>C2294+C2299+C2300</f>
        <v>754398</v>
      </c>
      <c r="D2293" s="54">
        <f>D2294+D2299+D2300</f>
        <v>0</v>
      </c>
      <c r="E2293" s="54">
        <f>E2294+E2299+E2300</f>
        <v>754398</v>
      </c>
    </row>
    <row r="2294" spans="1:5" ht="12.75">
      <c r="A2294" s="57"/>
      <c r="B2294" s="53" t="s">
        <v>43</v>
      </c>
      <c r="C2294" s="53">
        <f>C2295+C2297+C2298+C2302+C2303+C2304+C2301</f>
        <v>740345</v>
      </c>
      <c r="D2294" s="53">
        <f>D2295+D2297+D2298+D2302+D2303+D2304+D2301</f>
        <v>0</v>
      </c>
      <c r="E2294" s="53">
        <f>E2295+E2297+E2298+E2302+E2303+E2304+E2301</f>
        <v>740345</v>
      </c>
    </row>
    <row r="2295" spans="1:5" ht="12.75">
      <c r="A2295" s="57"/>
      <c r="B2295" s="53" t="s">
        <v>487</v>
      </c>
      <c r="C2295" s="53">
        <v>696788</v>
      </c>
      <c r="D2295" s="53">
        <v>0</v>
      </c>
      <c r="E2295" s="53">
        <f aca="true" t="shared" si="90" ref="E2295:E2304">C2295+D2295</f>
        <v>696788</v>
      </c>
    </row>
    <row r="2296" spans="1:5" ht="12.75">
      <c r="A2296" s="57"/>
      <c r="B2296" s="55" t="s">
        <v>44</v>
      </c>
      <c r="C2296" s="55">
        <v>382663</v>
      </c>
      <c r="D2296" s="55">
        <v>0</v>
      </c>
      <c r="E2296" s="53">
        <f t="shared" si="90"/>
        <v>382663</v>
      </c>
    </row>
    <row r="2297" spans="1:5" ht="12.75">
      <c r="A2297" s="57"/>
      <c r="B2297" s="53" t="s">
        <v>45</v>
      </c>
      <c r="C2297" s="55">
        <v>28381</v>
      </c>
      <c r="D2297" s="53">
        <v>0</v>
      </c>
      <c r="E2297" s="53">
        <f t="shared" si="90"/>
        <v>28381</v>
      </c>
    </row>
    <row r="2298" spans="1:5" ht="12.75">
      <c r="A2298" s="57"/>
      <c r="B2298" s="53" t="s">
        <v>47</v>
      </c>
      <c r="C2298" s="53">
        <v>15176</v>
      </c>
      <c r="D2298" s="55">
        <v>0</v>
      </c>
      <c r="E2298" s="53">
        <f t="shared" si="90"/>
        <v>15176</v>
      </c>
    </row>
    <row r="2299" spans="1:5" ht="16.5" customHeight="1">
      <c r="A2299" s="57"/>
      <c r="B2299" s="53" t="s">
        <v>57</v>
      </c>
      <c r="C2299" s="53">
        <v>1207</v>
      </c>
      <c r="D2299" s="53">
        <v>0</v>
      </c>
      <c r="E2299" s="53">
        <f t="shared" si="90"/>
        <v>1207</v>
      </c>
    </row>
    <row r="2300" spans="1:5" ht="29.25" customHeight="1">
      <c r="A2300" s="263"/>
      <c r="B2300" s="82" t="s">
        <v>484</v>
      </c>
      <c r="C2300" s="53">
        <v>12846</v>
      </c>
      <c r="D2300" s="55">
        <v>0</v>
      </c>
      <c r="E2300" s="55">
        <f t="shared" si="90"/>
        <v>12846</v>
      </c>
    </row>
    <row r="2301" spans="1:5" ht="41.25" customHeight="1" hidden="1">
      <c r="A2301" s="263"/>
      <c r="B2301" s="73" t="s">
        <v>197</v>
      </c>
      <c r="C2301" s="53">
        <v>0</v>
      </c>
      <c r="D2301" s="55">
        <v>0</v>
      </c>
      <c r="E2301" s="55">
        <f t="shared" si="90"/>
        <v>0</v>
      </c>
    </row>
    <row r="2302" spans="1:5" ht="28.5" customHeight="1" hidden="1">
      <c r="A2302" s="263"/>
      <c r="B2302" s="73" t="s">
        <v>323</v>
      </c>
      <c r="C2302" s="53">
        <v>0</v>
      </c>
      <c r="D2302" s="53">
        <v>0</v>
      </c>
      <c r="E2302" s="53">
        <f t="shared" si="90"/>
        <v>0</v>
      </c>
    </row>
    <row r="2303" spans="1:5" ht="38.25" customHeight="1" hidden="1">
      <c r="A2303" s="263"/>
      <c r="B2303" s="73" t="s">
        <v>54</v>
      </c>
      <c r="C2303" s="53">
        <v>0</v>
      </c>
      <c r="D2303" s="53">
        <v>0</v>
      </c>
      <c r="E2303" s="53">
        <f t="shared" si="90"/>
        <v>0</v>
      </c>
    </row>
    <row r="2304" spans="1:5" ht="45.75" customHeight="1" hidden="1">
      <c r="A2304" s="263"/>
      <c r="B2304" s="73" t="s">
        <v>324</v>
      </c>
      <c r="C2304" s="53">
        <v>0</v>
      </c>
      <c r="D2304" s="53">
        <v>0</v>
      </c>
      <c r="E2304" s="53">
        <f t="shared" si="90"/>
        <v>0</v>
      </c>
    </row>
    <row r="2305" spans="1:5" ht="12.75">
      <c r="A2305" s="263"/>
      <c r="B2305" s="73"/>
      <c r="C2305" s="261"/>
      <c r="D2305" s="53"/>
      <c r="E2305" s="53"/>
    </row>
    <row r="2306" spans="1:5" ht="12.75">
      <c r="A2306" s="263"/>
      <c r="B2306" s="278" t="s">
        <v>486</v>
      </c>
      <c r="C2306" s="278"/>
      <c r="D2306" s="278"/>
      <c r="E2306" s="278"/>
    </row>
    <row r="2307" spans="1:5" ht="15.75">
      <c r="A2307" s="263"/>
      <c r="B2307" s="272"/>
      <c r="C2307" s="272"/>
      <c r="D2307" s="272"/>
      <c r="E2307" s="272"/>
    </row>
    <row r="2308" spans="1:5" ht="12.75">
      <c r="A2308" s="261"/>
      <c r="B2308" s="261"/>
      <c r="C2308" s="261"/>
      <c r="D2308" s="261"/>
      <c r="E2308" s="261"/>
    </row>
    <row r="2309" spans="1:5" ht="12.75">
      <c r="A2309" s="261"/>
      <c r="B2309" s="261"/>
      <c r="C2309" s="261"/>
      <c r="D2309" s="261"/>
      <c r="E2309" s="261"/>
    </row>
    <row r="2310" spans="1:5" ht="12.75">
      <c r="A2310" s="261"/>
      <c r="B2310" s="261"/>
      <c r="C2310" s="261"/>
      <c r="D2310" s="261"/>
      <c r="E2310" s="261"/>
    </row>
    <row r="2311" spans="1:5" ht="12.75">
      <c r="A2311" s="261"/>
      <c r="B2311" s="261"/>
      <c r="C2311" s="261"/>
      <c r="D2311" s="261"/>
      <c r="E2311" s="261"/>
    </row>
    <row r="2312" spans="1:5" ht="12.75">
      <c r="A2312" s="261"/>
      <c r="B2312" s="261"/>
      <c r="C2312" s="261"/>
      <c r="D2312" s="261"/>
      <c r="E2312" s="261"/>
    </row>
    <row r="2313" spans="1:5" ht="12.75">
      <c r="A2313" s="261"/>
      <c r="B2313" s="261"/>
      <c r="C2313" s="261"/>
      <c r="D2313" s="261"/>
      <c r="E2313" s="261"/>
    </row>
    <row r="2314" spans="1:5" ht="12.75">
      <c r="A2314" s="261"/>
      <c r="B2314" s="261"/>
      <c r="C2314" s="261"/>
      <c r="D2314" s="261"/>
      <c r="E2314" s="261"/>
    </row>
    <row r="2315" spans="1:5" ht="12.75">
      <c r="A2315" s="261"/>
      <c r="B2315" s="261"/>
      <c r="C2315" s="261"/>
      <c r="D2315" s="261"/>
      <c r="E2315" s="261"/>
    </row>
    <row r="2316" spans="1:5" ht="12.75">
      <c r="A2316" s="261"/>
      <c r="B2316" s="261"/>
      <c r="C2316" s="261"/>
      <c r="D2316" s="261"/>
      <c r="E2316" s="261"/>
    </row>
    <row r="2317" spans="1:5" ht="12.75">
      <c r="A2317" s="261"/>
      <c r="B2317" s="261"/>
      <c r="C2317" s="261"/>
      <c r="D2317" s="261"/>
      <c r="E2317" s="261"/>
    </row>
    <row r="2318" spans="1:5" ht="12.75">
      <c r="A2318" s="261"/>
      <c r="B2318" s="261"/>
      <c r="C2318" s="261"/>
      <c r="D2318" s="261"/>
      <c r="E2318" s="261"/>
    </row>
    <row r="2319" spans="1:5" ht="12.75">
      <c r="A2319" s="261"/>
      <c r="B2319" s="261"/>
      <c r="C2319" s="261"/>
      <c r="D2319" s="261"/>
      <c r="E2319" s="261"/>
    </row>
    <row r="2320" spans="1:5" ht="12.75">
      <c r="A2320" s="261"/>
      <c r="B2320" s="261"/>
      <c r="C2320" s="261"/>
      <c r="D2320" s="261"/>
      <c r="E2320" s="261"/>
    </row>
    <row r="2321" spans="1:5" ht="12.75">
      <c r="A2321" s="261"/>
      <c r="B2321" s="261"/>
      <c r="C2321" s="261"/>
      <c r="D2321" s="261"/>
      <c r="E2321" s="261"/>
    </row>
    <row r="2322" spans="1:5" ht="12.75">
      <c r="A2322" s="261"/>
      <c r="B2322" s="261"/>
      <c r="C2322" s="261"/>
      <c r="D2322" s="261"/>
      <c r="E2322" s="261"/>
    </row>
    <row r="2323" spans="1:5" ht="12.75">
      <c r="A2323" s="261"/>
      <c r="B2323" s="261"/>
      <c r="C2323" s="261"/>
      <c r="D2323" s="261"/>
      <c r="E2323" s="261"/>
    </row>
    <row r="2324" spans="1:5" ht="12.75">
      <c r="A2324" s="261"/>
      <c r="B2324" s="261"/>
      <c r="C2324" s="261"/>
      <c r="D2324" s="261"/>
      <c r="E2324" s="261"/>
    </row>
    <row r="2325" spans="1:5" ht="12.75">
      <c r="A2325" s="261"/>
      <c r="B2325" s="261"/>
      <c r="C2325" s="261"/>
      <c r="D2325" s="261"/>
      <c r="E2325" s="261"/>
    </row>
    <row r="2326" spans="1:5" ht="12.75">
      <c r="A2326" s="261"/>
      <c r="B2326" s="261"/>
      <c r="C2326" s="261"/>
      <c r="D2326" s="261"/>
      <c r="E2326" s="261"/>
    </row>
    <row r="2327" spans="1:5" ht="12.75">
      <c r="A2327" s="261"/>
      <c r="B2327" s="261"/>
      <c r="C2327" s="261"/>
      <c r="D2327" s="261"/>
      <c r="E2327" s="261"/>
    </row>
    <row r="2328" spans="1:5" ht="12.75">
      <c r="A2328" s="261"/>
      <c r="B2328" s="261"/>
      <c r="C2328" s="261"/>
      <c r="D2328" s="261"/>
      <c r="E2328" s="261"/>
    </row>
    <row r="2329" spans="1:5" ht="12.75">
      <c r="A2329" s="261"/>
      <c r="B2329" s="261"/>
      <c r="C2329" s="261"/>
      <c r="D2329" s="261"/>
      <c r="E2329" s="261"/>
    </row>
    <row r="2330" spans="1:5" ht="12.75">
      <c r="A2330" s="261"/>
      <c r="B2330" s="261"/>
      <c r="C2330" s="261"/>
      <c r="D2330" s="261"/>
      <c r="E2330" s="261"/>
    </row>
    <row r="2331" spans="1:5" ht="12.75">
      <c r="A2331" s="261"/>
      <c r="B2331" s="261"/>
      <c r="C2331" s="261"/>
      <c r="D2331" s="261"/>
      <c r="E2331" s="261"/>
    </row>
    <row r="2332" spans="1:5" ht="12.75">
      <c r="A2332" s="261"/>
      <c r="B2332" s="261"/>
      <c r="C2332" s="261"/>
      <c r="D2332" s="261"/>
      <c r="E2332" s="261"/>
    </row>
    <row r="2333" spans="1:5" ht="12.75">
      <c r="A2333" s="261"/>
      <c r="B2333" s="261"/>
      <c r="C2333" s="261"/>
      <c r="D2333" s="261"/>
      <c r="E2333" s="261"/>
    </row>
    <row r="2334" spans="1:5" ht="12.75">
      <c r="A2334" s="261"/>
      <c r="B2334" s="261"/>
      <c r="C2334" s="261"/>
      <c r="D2334" s="261"/>
      <c r="E2334" s="261"/>
    </row>
    <row r="2335" spans="1:5" ht="12.75">
      <c r="A2335" s="261"/>
      <c r="B2335" s="261"/>
      <c r="C2335" s="261"/>
      <c r="D2335" s="261"/>
      <c r="E2335" s="261"/>
    </row>
    <row r="2336" spans="1:5" ht="12.75">
      <c r="A2336" s="261"/>
      <c r="B2336" s="261"/>
      <c r="C2336" s="261"/>
      <c r="D2336" s="261"/>
      <c r="E2336" s="261"/>
    </row>
    <row r="2337" spans="1:5" ht="12.75">
      <c r="A2337" s="261"/>
      <c r="B2337" s="261"/>
      <c r="C2337" s="261"/>
      <c r="D2337" s="261"/>
      <c r="E2337" s="261"/>
    </row>
    <row r="2338" spans="1:5" ht="12.75">
      <c r="A2338" s="261"/>
      <c r="B2338" s="261"/>
      <c r="C2338" s="261"/>
      <c r="D2338" s="261"/>
      <c r="E2338" s="261"/>
    </row>
    <row r="2339" spans="1:5" ht="12.75">
      <c r="A2339" s="261"/>
      <c r="B2339" s="261"/>
      <c r="C2339" s="261"/>
      <c r="D2339" s="261"/>
      <c r="E2339" s="261"/>
    </row>
    <row r="2340" spans="1:5" ht="12.75">
      <c r="A2340" s="261"/>
      <c r="B2340" s="261"/>
      <c r="C2340" s="261"/>
      <c r="D2340" s="261"/>
      <c r="E2340" s="261"/>
    </row>
    <row r="2341" spans="1:5" ht="12.75">
      <c r="A2341" s="261"/>
      <c r="B2341" s="261"/>
      <c r="C2341" s="261"/>
      <c r="D2341" s="261"/>
      <c r="E2341" s="261"/>
    </row>
    <row r="2342" spans="1:5" ht="12.75">
      <c r="A2342" s="261"/>
      <c r="B2342" s="261"/>
      <c r="C2342" s="261"/>
      <c r="D2342" s="261"/>
      <c r="E2342" s="261"/>
    </row>
    <row r="2343" spans="1:5" ht="12.75">
      <c r="A2343" s="261"/>
      <c r="B2343" s="261"/>
      <c r="C2343" s="261"/>
      <c r="D2343" s="261"/>
      <c r="E2343" s="261"/>
    </row>
    <row r="2344" spans="1:5" ht="12.75">
      <c r="A2344" s="261"/>
      <c r="B2344" s="261"/>
      <c r="C2344" s="261"/>
      <c r="D2344" s="261"/>
      <c r="E2344" s="261"/>
    </row>
    <row r="2345" spans="1:5" ht="12.75">
      <c r="A2345" s="261"/>
      <c r="B2345" s="261"/>
      <c r="C2345" s="261"/>
      <c r="D2345" s="261"/>
      <c r="E2345" s="261"/>
    </row>
    <row r="2346" spans="1:5" ht="12.75">
      <c r="A2346" s="261"/>
      <c r="B2346" s="261"/>
      <c r="C2346" s="261"/>
      <c r="D2346" s="261"/>
      <c r="E2346" s="261"/>
    </row>
    <row r="2347" spans="1:5" ht="12.75">
      <c r="A2347" s="261"/>
      <c r="B2347" s="261"/>
      <c r="C2347" s="261"/>
      <c r="D2347" s="261"/>
      <c r="E2347" s="261"/>
    </row>
    <row r="2348" spans="1:5" ht="12.75">
      <c r="A2348" s="261"/>
      <c r="B2348" s="261"/>
      <c r="C2348" s="261"/>
      <c r="D2348" s="261"/>
      <c r="E2348" s="261"/>
    </row>
    <row r="2349" spans="1:5" ht="12.75">
      <c r="A2349" s="261"/>
      <c r="B2349" s="261"/>
      <c r="C2349" s="261"/>
      <c r="D2349" s="261"/>
      <c r="E2349" s="261"/>
    </row>
    <row r="2350" spans="1:5" ht="12.75">
      <c r="A2350" s="261"/>
      <c r="B2350" s="261"/>
      <c r="C2350" s="261"/>
      <c r="D2350" s="261"/>
      <c r="E2350" s="261"/>
    </row>
    <row r="2351" spans="1:5" ht="12.75">
      <c r="A2351" s="261"/>
      <c r="B2351" s="261"/>
      <c r="C2351" s="261"/>
      <c r="D2351" s="261"/>
      <c r="E2351" s="261"/>
    </row>
    <row r="2352" spans="1:5" ht="12.75">
      <c r="A2352" s="261"/>
      <c r="B2352" s="261"/>
      <c r="C2352" s="261"/>
      <c r="D2352" s="261"/>
      <c r="E2352" s="261"/>
    </row>
    <row r="2353" spans="1:5" ht="12.75">
      <c r="A2353" s="261"/>
      <c r="B2353" s="261"/>
      <c r="C2353" s="261"/>
      <c r="D2353" s="261"/>
      <c r="E2353" s="261"/>
    </row>
    <row r="2354" spans="1:5" ht="12.75">
      <c r="A2354" s="261"/>
      <c r="B2354" s="261"/>
      <c r="C2354" s="261"/>
      <c r="D2354" s="261"/>
      <c r="E2354" s="261"/>
    </row>
    <row r="2355" spans="1:5" ht="12.75">
      <c r="A2355" s="261"/>
      <c r="B2355" s="261"/>
      <c r="C2355" s="261"/>
      <c r="D2355" s="261"/>
      <c r="E2355" s="261"/>
    </row>
    <row r="2356" spans="1:5" ht="12.75">
      <c r="A2356" s="261"/>
      <c r="B2356" s="261"/>
      <c r="C2356" s="261"/>
      <c r="D2356" s="261"/>
      <c r="E2356" s="261"/>
    </row>
    <row r="2357" spans="1:5" ht="12.75">
      <c r="A2357" s="261"/>
      <c r="B2357" s="261"/>
      <c r="C2357" s="261"/>
      <c r="D2357" s="261"/>
      <c r="E2357" s="261"/>
    </row>
    <row r="2358" spans="1:5" ht="12.75">
      <c r="A2358" s="261"/>
      <c r="B2358" s="261"/>
      <c r="C2358" s="261"/>
      <c r="D2358" s="261"/>
      <c r="E2358" s="261"/>
    </row>
    <row r="2359" spans="1:5" ht="12.75">
      <c r="A2359" s="261"/>
      <c r="B2359" s="261"/>
      <c r="C2359" s="261"/>
      <c r="D2359" s="261"/>
      <c r="E2359" s="261"/>
    </row>
    <row r="2360" spans="1:5" ht="12.75">
      <c r="A2360" s="261"/>
      <c r="B2360" s="261"/>
      <c r="C2360" s="261"/>
      <c r="D2360" s="261"/>
      <c r="E2360" s="261"/>
    </row>
    <row r="2361" spans="1:5" ht="12.75">
      <c r="A2361" s="261"/>
      <c r="B2361" s="261"/>
      <c r="C2361" s="261"/>
      <c r="D2361" s="261"/>
      <c r="E2361" s="261"/>
    </row>
    <row r="2362" spans="1:5" ht="12.75">
      <c r="A2362" s="261"/>
      <c r="B2362" s="261"/>
      <c r="C2362" s="261"/>
      <c r="D2362" s="261"/>
      <c r="E2362" s="261"/>
    </row>
    <row r="2363" spans="1:5" ht="12.75">
      <c r="A2363" s="261"/>
      <c r="B2363" s="261"/>
      <c r="C2363" s="261"/>
      <c r="D2363" s="261"/>
      <c r="E2363" s="261"/>
    </row>
    <row r="2364" spans="1:5" ht="12.75">
      <c r="A2364" s="261"/>
      <c r="B2364" s="261"/>
      <c r="C2364" s="261"/>
      <c r="D2364" s="261"/>
      <c r="E2364" s="261"/>
    </row>
    <row r="2365" spans="1:5" ht="12.75">
      <c r="A2365" s="261"/>
      <c r="B2365" s="261"/>
      <c r="C2365" s="261"/>
      <c r="D2365" s="261"/>
      <c r="E2365" s="261"/>
    </row>
    <row r="2366" spans="1:5" ht="12.75">
      <c r="A2366" s="261"/>
      <c r="B2366" s="261"/>
      <c r="C2366" s="261"/>
      <c r="D2366" s="261"/>
      <c r="E2366" s="261"/>
    </row>
    <row r="2367" spans="1:5" ht="12.75">
      <c r="A2367" s="261"/>
      <c r="B2367" s="261"/>
      <c r="C2367" s="261"/>
      <c r="D2367" s="261"/>
      <c r="E2367" s="261"/>
    </row>
    <row r="2368" spans="1:5" ht="12.75">
      <c r="A2368" s="261"/>
      <c r="B2368" s="261"/>
      <c r="C2368" s="261"/>
      <c r="D2368" s="261"/>
      <c r="E2368" s="261"/>
    </row>
    <row r="2369" spans="1:5" ht="12.75">
      <c r="A2369" s="261"/>
      <c r="B2369" s="261"/>
      <c r="C2369" s="261"/>
      <c r="D2369" s="261"/>
      <c r="E2369" s="261"/>
    </row>
    <row r="2370" spans="1:5" ht="12.75">
      <c r="A2370" s="261"/>
      <c r="B2370" s="261"/>
      <c r="C2370" s="261"/>
      <c r="D2370" s="261"/>
      <c r="E2370" s="261"/>
    </row>
    <row r="2371" spans="1:5" ht="12.75">
      <c r="A2371" s="261"/>
      <c r="B2371" s="261"/>
      <c r="C2371" s="261"/>
      <c r="D2371" s="261"/>
      <c r="E2371" s="261"/>
    </row>
    <row r="2372" spans="1:5" ht="12.75">
      <c r="A2372" s="261"/>
      <c r="B2372" s="261"/>
      <c r="C2372" s="261"/>
      <c r="D2372" s="261"/>
      <c r="E2372" s="261"/>
    </row>
    <row r="2373" spans="1:5" ht="12.75">
      <c r="A2373" s="261"/>
      <c r="B2373" s="261"/>
      <c r="C2373" s="261"/>
      <c r="D2373" s="261"/>
      <c r="E2373" s="261"/>
    </row>
    <row r="2374" spans="1:5" ht="12.75">
      <c r="A2374" s="261"/>
      <c r="B2374" s="261"/>
      <c r="C2374" s="261"/>
      <c r="D2374" s="261"/>
      <c r="E2374" s="261"/>
    </row>
    <row r="2375" spans="1:5" ht="12.75">
      <c r="A2375" s="261"/>
      <c r="B2375" s="261"/>
      <c r="C2375" s="261"/>
      <c r="D2375" s="261"/>
      <c r="E2375" s="261"/>
    </row>
    <row r="2376" spans="1:5" ht="12.75">
      <c r="A2376" s="261"/>
      <c r="B2376" s="261"/>
      <c r="C2376" s="261"/>
      <c r="D2376" s="261"/>
      <c r="E2376" s="261"/>
    </row>
    <row r="2377" spans="1:5" ht="12.75">
      <c r="A2377" s="261"/>
      <c r="B2377" s="261"/>
      <c r="C2377" s="261"/>
      <c r="D2377" s="261"/>
      <c r="E2377" s="261"/>
    </row>
    <row r="2378" spans="1:5" ht="12.75">
      <c r="A2378" s="261"/>
      <c r="B2378" s="261"/>
      <c r="C2378" s="261"/>
      <c r="D2378" s="261"/>
      <c r="E2378" s="261"/>
    </row>
    <row r="2379" spans="1:5" ht="12.75">
      <c r="A2379" s="261"/>
      <c r="B2379" s="261"/>
      <c r="C2379" s="261"/>
      <c r="D2379" s="261"/>
      <c r="E2379" s="261"/>
    </row>
    <row r="2380" spans="1:5" ht="12.75">
      <c r="A2380" s="261"/>
      <c r="B2380" s="261"/>
      <c r="C2380" s="261"/>
      <c r="D2380" s="261"/>
      <c r="E2380" s="261"/>
    </row>
    <row r="2381" spans="1:5" ht="12.75">
      <c r="A2381" s="261"/>
      <c r="B2381" s="261"/>
      <c r="C2381" s="261"/>
      <c r="D2381" s="261"/>
      <c r="E2381" s="261"/>
    </row>
    <row r="2382" spans="1:5" ht="12.75">
      <c r="A2382" s="261"/>
      <c r="B2382" s="261"/>
      <c r="C2382" s="261"/>
      <c r="D2382" s="261"/>
      <c r="E2382" s="261"/>
    </row>
    <row r="2383" spans="1:5" ht="12.75">
      <c r="A2383" s="261"/>
      <c r="B2383" s="261"/>
      <c r="C2383" s="261"/>
      <c r="D2383" s="261"/>
      <c r="E2383" s="261"/>
    </row>
    <row r="2384" spans="1:5" ht="12.75">
      <c r="A2384" s="261"/>
      <c r="B2384" s="261"/>
      <c r="C2384" s="261"/>
      <c r="D2384" s="261"/>
      <c r="E2384" s="261"/>
    </row>
    <row r="2385" spans="1:5" ht="12.75">
      <c r="A2385" s="261"/>
      <c r="B2385" s="261"/>
      <c r="C2385" s="261"/>
      <c r="D2385" s="261"/>
      <c r="E2385" s="261"/>
    </row>
    <row r="2386" spans="1:5" ht="12.75">
      <c r="A2386" s="261"/>
      <c r="B2386" s="261"/>
      <c r="C2386" s="261"/>
      <c r="D2386" s="261"/>
      <c r="E2386" s="261"/>
    </row>
    <row r="2387" spans="1:5" ht="12.75">
      <c r="A2387" s="261"/>
      <c r="B2387" s="261"/>
      <c r="C2387" s="261"/>
      <c r="D2387" s="261"/>
      <c r="E2387" s="261"/>
    </row>
    <row r="2388" spans="1:5" ht="12.75">
      <c r="A2388" s="261"/>
      <c r="B2388" s="261"/>
      <c r="C2388" s="261"/>
      <c r="D2388" s="261"/>
      <c r="E2388" s="261"/>
    </row>
    <row r="2389" spans="1:5" ht="12.75">
      <c r="A2389" s="261"/>
      <c r="B2389" s="261"/>
      <c r="C2389" s="261"/>
      <c r="D2389" s="261"/>
      <c r="E2389" s="261"/>
    </row>
    <row r="2390" spans="1:5" ht="12.75">
      <c r="A2390" s="261"/>
      <c r="B2390" s="261"/>
      <c r="C2390" s="261"/>
      <c r="D2390" s="261"/>
      <c r="E2390" s="261"/>
    </row>
    <row r="2391" spans="1:5" ht="12.75">
      <c r="A2391" s="261"/>
      <c r="B2391" s="261"/>
      <c r="C2391" s="261"/>
      <c r="D2391" s="261"/>
      <c r="E2391" s="261"/>
    </row>
    <row r="2392" spans="1:5" ht="12.75">
      <c r="A2392" s="261"/>
      <c r="B2392" s="261"/>
      <c r="C2392" s="261"/>
      <c r="D2392" s="261"/>
      <c r="E2392" s="261"/>
    </row>
    <row r="2393" spans="1:5" ht="12.75">
      <c r="A2393" s="261"/>
      <c r="B2393" s="261"/>
      <c r="C2393" s="261"/>
      <c r="D2393" s="261"/>
      <c r="E2393" s="261"/>
    </row>
    <row r="2394" spans="1:5" ht="12.75">
      <c r="A2394" s="261"/>
      <c r="B2394" s="261"/>
      <c r="C2394" s="261"/>
      <c r="D2394" s="261"/>
      <c r="E2394" s="261"/>
    </row>
    <row r="2395" spans="1:5" ht="12.75">
      <c r="A2395" s="261"/>
      <c r="B2395" s="261"/>
      <c r="C2395" s="261"/>
      <c r="D2395" s="261"/>
      <c r="E2395" s="261"/>
    </row>
    <row r="2396" spans="1:5" ht="12.75">
      <c r="A2396" s="261"/>
      <c r="B2396" s="261"/>
      <c r="C2396" s="261"/>
      <c r="D2396" s="261"/>
      <c r="E2396" s="261"/>
    </row>
    <row r="2397" spans="1:5" ht="12.75">
      <c r="A2397" s="261"/>
      <c r="B2397" s="261"/>
      <c r="C2397" s="261"/>
      <c r="D2397" s="261"/>
      <c r="E2397" s="261"/>
    </row>
    <row r="2398" spans="1:5" ht="12.75">
      <c r="A2398" s="261"/>
      <c r="B2398" s="261"/>
      <c r="C2398" s="261"/>
      <c r="D2398" s="261"/>
      <c r="E2398" s="261"/>
    </row>
    <row r="2399" spans="1:5" ht="12.75">
      <c r="A2399" s="261"/>
      <c r="B2399" s="261"/>
      <c r="C2399" s="261"/>
      <c r="D2399" s="261"/>
      <c r="E2399" s="261"/>
    </row>
    <row r="2400" spans="1:5" ht="12.75">
      <c r="A2400" s="261"/>
      <c r="B2400" s="261"/>
      <c r="C2400" s="261"/>
      <c r="D2400" s="261"/>
      <c r="E2400" s="261"/>
    </row>
    <row r="2401" spans="1:5" ht="12.75">
      <c r="A2401" s="261"/>
      <c r="B2401" s="261"/>
      <c r="C2401" s="261"/>
      <c r="D2401" s="261"/>
      <c r="E2401" s="261"/>
    </row>
    <row r="2402" spans="1:5" ht="12.75">
      <c r="A2402" s="261"/>
      <c r="B2402" s="261"/>
      <c r="C2402" s="261"/>
      <c r="D2402" s="261"/>
      <c r="E2402" s="261"/>
    </row>
    <row r="2403" spans="1:5" ht="12.75">
      <c r="A2403" s="261"/>
      <c r="B2403" s="261"/>
      <c r="C2403" s="261"/>
      <c r="D2403" s="261"/>
      <c r="E2403" s="261"/>
    </row>
    <row r="2404" spans="1:5" ht="12.75">
      <c r="A2404" s="261"/>
      <c r="B2404" s="261"/>
      <c r="C2404" s="261"/>
      <c r="D2404" s="261"/>
      <c r="E2404" s="261"/>
    </row>
    <row r="2405" spans="1:5" ht="12.75">
      <c r="A2405" s="261"/>
      <c r="B2405" s="261"/>
      <c r="C2405" s="261"/>
      <c r="D2405" s="261"/>
      <c r="E2405" s="261"/>
    </row>
    <row r="2406" spans="1:5" ht="12.75">
      <c r="A2406" s="261"/>
      <c r="B2406" s="261"/>
      <c r="C2406" s="261"/>
      <c r="D2406" s="261"/>
      <c r="E2406" s="261"/>
    </row>
    <row r="2407" spans="1:5" ht="12.75">
      <c r="A2407" s="261"/>
      <c r="B2407" s="261"/>
      <c r="C2407" s="261"/>
      <c r="D2407" s="261"/>
      <c r="E2407" s="261"/>
    </row>
    <row r="2408" spans="1:5" ht="12.75">
      <c r="A2408" s="261"/>
      <c r="B2408" s="261"/>
      <c r="C2408" s="261"/>
      <c r="D2408" s="261"/>
      <c r="E2408" s="261"/>
    </row>
    <row r="2409" spans="1:5" ht="12.75">
      <c r="A2409" s="261"/>
      <c r="B2409" s="261"/>
      <c r="C2409" s="261"/>
      <c r="D2409" s="261"/>
      <c r="E2409" s="261"/>
    </row>
    <row r="2410" spans="1:5" ht="12.75">
      <c r="A2410" s="261"/>
      <c r="B2410" s="261"/>
      <c r="C2410" s="261"/>
      <c r="D2410" s="261"/>
      <c r="E2410" s="261"/>
    </row>
    <row r="2411" spans="1:5" ht="12.75">
      <c r="A2411" s="261"/>
      <c r="B2411" s="261"/>
      <c r="C2411" s="261"/>
      <c r="D2411" s="261"/>
      <c r="E2411" s="261"/>
    </row>
    <row r="2412" spans="1:5" ht="12.75">
      <c r="A2412" s="261"/>
      <c r="B2412" s="261"/>
      <c r="C2412" s="261"/>
      <c r="D2412" s="261"/>
      <c r="E2412" s="261"/>
    </row>
    <row r="2413" spans="1:5" ht="12.75">
      <c r="A2413" s="261"/>
      <c r="B2413" s="261"/>
      <c r="C2413" s="261"/>
      <c r="D2413" s="261"/>
      <c r="E2413" s="261"/>
    </row>
    <row r="2414" spans="1:5" ht="12.75">
      <c r="A2414" s="261"/>
      <c r="B2414" s="261"/>
      <c r="C2414" s="261"/>
      <c r="D2414" s="261"/>
      <c r="E2414" s="261"/>
    </row>
    <row r="2415" spans="1:5" ht="12.75">
      <c r="A2415" s="261"/>
      <c r="B2415" s="261"/>
      <c r="C2415" s="261"/>
      <c r="D2415" s="261"/>
      <c r="E2415" s="261"/>
    </row>
    <row r="2416" spans="1:5" ht="12.75">
      <c r="A2416" s="261"/>
      <c r="B2416" s="261"/>
      <c r="C2416" s="261"/>
      <c r="D2416" s="261"/>
      <c r="E2416" s="261"/>
    </row>
    <row r="2417" spans="1:5" ht="12.75">
      <c r="A2417" s="261"/>
      <c r="B2417" s="261"/>
      <c r="C2417" s="261"/>
      <c r="D2417" s="261"/>
      <c r="E2417" s="261"/>
    </row>
    <row r="2418" spans="1:5" ht="12.75">
      <c r="A2418" s="261"/>
      <c r="B2418" s="261"/>
      <c r="C2418" s="261"/>
      <c r="D2418" s="261"/>
      <c r="E2418" s="261"/>
    </row>
    <row r="2419" spans="1:5" ht="12.75">
      <c r="A2419" s="261"/>
      <c r="B2419" s="261"/>
      <c r="C2419" s="261"/>
      <c r="D2419" s="261"/>
      <c r="E2419" s="261"/>
    </row>
    <row r="2420" spans="1:5" ht="12.75">
      <c r="A2420" s="261"/>
      <c r="B2420" s="261"/>
      <c r="C2420" s="261"/>
      <c r="D2420" s="261"/>
      <c r="E2420" s="261"/>
    </row>
    <row r="2421" spans="1:5" ht="12.75">
      <c r="A2421" s="261"/>
      <c r="B2421" s="261"/>
      <c r="C2421" s="261"/>
      <c r="D2421" s="261"/>
      <c r="E2421" s="261"/>
    </row>
    <row r="2422" spans="1:5" ht="12.75">
      <c r="A2422" s="261"/>
      <c r="B2422" s="261"/>
      <c r="C2422" s="261"/>
      <c r="D2422" s="261"/>
      <c r="E2422" s="261"/>
    </row>
    <row r="2423" spans="1:5" ht="12.75">
      <c r="A2423" s="261"/>
      <c r="B2423" s="261"/>
      <c r="C2423" s="261"/>
      <c r="D2423" s="261"/>
      <c r="E2423" s="261"/>
    </row>
  </sheetData>
  <sheetProtection selectLockedCells="1" selectUnlockedCells="1"/>
  <mergeCells count="9">
    <mergeCell ref="B2255:C2255"/>
    <mergeCell ref="B2307:E2307"/>
    <mergeCell ref="B3:E3"/>
    <mergeCell ref="A5:C5"/>
    <mergeCell ref="B155:C155"/>
    <mergeCell ref="B450:C450"/>
    <mergeCell ref="B464:C464"/>
    <mergeCell ref="B1580:C1580"/>
    <mergeCell ref="B2306:E230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Sanita Djadela</cp:lastModifiedBy>
  <cp:lastPrinted>2023-11-30T13:22:24Z</cp:lastPrinted>
  <dcterms:created xsi:type="dcterms:W3CDTF">2022-01-16T17:38:55Z</dcterms:created>
  <dcterms:modified xsi:type="dcterms:W3CDTF">2023-12-04T12:31:53Z</dcterms:modified>
  <cp:category/>
  <cp:version/>
  <cp:contentType/>
  <cp:contentStatus/>
</cp:coreProperties>
</file>